
<file path=[Content_Types].xml><?xml version="1.0" encoding="utf-8"?>
<Types xmlns="http://schemas.openxmlformats.org/package/2006/content-types">
  <Override PartName="/xl/activeX/activeX9.xml" ContentType="application/vnd.ms-office.activeX+xml"/>
  <Override PartName="/xl/printerSettings/printerSettings1.bin" ContentType="application/vnd.openxmlformats-officedocument.spreadsheetml.printerSettings"/>
  <Override PartName="/xl/activeX/activeX59.xml" ContentType="application/vnd.ms-office.activeX+xml"/>
  <Override PartName="/xl/activeX/activeX88.xml" ContentType="application/vnd.ms-office.activeX+xml"/>
  <Override PartName="/xl/styles.xml" ContentType="application/vnd.openxmlformats-officedocument.spreadsheetml.styles+xml"/>
  <Override PartName="/xl/activeX/activeX19.xml" ContentType="application/vnd.ms-office.activeX+xml"/>
  <Override PartName="/xl/activeX/activeX48.xml" ContentType="application/vnd.ms-office.activeX+xml"/>
  <Override PartName="/xl/activeX/activeX66.xml" ContentType="application/vnd.ms-office.activeX+xml"/>
  <Override PartName="/xl/activeX/activeX77.xml" ContentType="application/vnd.ms-office.activeX+xml"/>
  <Override PartName="/xl/activeX/activeX5.xml" ContentType="application/vnd.ms-office.activeX+xml"/>
  <Override PartName="/xl/activeX/activeX37.xml" ContentType="application/vnd.ms-office.activeX+xml"/>
  <Override PartName="/xl/activeX/activeX55.xml" ContentType="application/vnd.ms-office.activeX+xml"/>
  <Override PartName="/xl/activeX/activeX84.xml" ContentType="application/vnd.ms-office.activeX+xml"/>
  <Default Extension="xml" ContentType="application/xml"/>
  <Override PartName="/xl/worksheets/sheet5.xml" ContentType="application/vnd.openxmlformats-officedocument.spreadsheetml.worksheet+xml"/>
  <Override PartName="/xl/activeX/activeX3.xml" ContentType="application/vnd.ms-office.activeX+xml"/>
  <Override PartName="/xl/activeX/activeX15.xml" ContentType="application/vnd.ms-office.activeX+xml"/>
  <Override PartName="/xl/activeX/activeX24.xml" ContentType="application/vnd.ms-office.activeX+xml"/>
  <Override PartName="/xl/activeX/activeX26.xml" ContentType="application/vnd.ms-office.activeX+xml"/>
  <Override PartName="/xl/activeX/activeX35.xml" ContentType="application/vnd.ms-office.activeX+xml"/>
  <Override PartName="/xl/activeX/activeX44.xml" ContentType="application/vnd.ms-office.activeX+xml"/>
  <Override PartName="/xl/activeX/activeX53.xml" ContentType="application/vnd.ms-office.activeX+xml"/>
  <Override PartName="/xl/activeX/activeX62.xml" ContentType="application/vnd.ms-office.activeX+xml"/>
  <Override PartName="/xl/activeX/activeX73.xml" ContentType="application/vnd.ms-office.activeX+xml"/>
  <Override PartName="/xl/activeX/activeX82.xml" ContentType="application/vnd.ms-office.activeX+xml"/>
  <Override PartName="/xl/activeX/activeX91.xml" ContentType="application/vnd.ms-office.activeX+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activeX/activeX22.xml" ContentType="application/vnd.ms-office.activeX+xml"/>
  <Override PartName="/xl/activeX/activeX33.xml" ContentType="application/vnd.ms-office.activeX+xml"/>
  <Override PartName="/xl/activeX/activeX42.xml" ContentType="application/vnd.ms-office.activeX+xml"/>
  <Override PartName="/xl/activeX/activeX51.xml" ContentType="application/vnd.ms-office.activeX+xml"/>
  <Override PartName="/xl/activeX/activeX60.xml" ContentType="application/vnd.ms-office.activeX+xml"/>
  <Override PartName="/xl/activeX/activeX71.xml" ContentType="application/vnd.ms-office.activeX+xml"/>
  <Override PartName="/xl/activeX/activeX80.xml" ContentType="application/vnd.ms-office.activeX+xml"/>
  <Override PartName="/xl/worksheets/sheet1.xml" ContentType="application/vnd.openxmlformats-officedocument.spreadsheetml.worksheet+xml"/>
  <Override PartName="/xl/activeX/activeX11.xml" ContentType="application/vnd.ms-office.activeX+xml"/>
  <Override PartName="/xl/activeX/activeX20.xml" ContentType="application/vnd.ms-office.activeX+xml"/>
  <Override PartName="/xl/activeX/activeX31.xml" ContentType="application/vnd.ms-office.activeX+xml"/>
  <Override PartName="/xl/activeX/activeX40.xml" ContentType="application/vnd.ms-office.activeX+xml"/>
  <Override PartName="/xl/sharedStrings.xml" ContentType="application/vnd.openxmlformats-officedocument.spreadsheetml.sharedStrings+xml"/>
  <Override PartName="/xl/printerSettings/printerSettings2.bin" ContentType="application/vnd.openxmlformats-officedocument.spreadsheetml.printerSettings"/>
  <Override PartName="/xl/activeX/activeX89.xml" ContentType="application/vnd.ms-office.activeX+xml"/>
  <Default Extension="bin" ContentType="application/vnd.ms-office.activeX"/>
  <Override PartName="/xl/activeX/activeX69.xml" ContentType="application/vnd.ms-office.activeX+xml"/>
  <Override PartName="/xl/activeX/activeX78.xml" ContentType="application/vnd.ms-office.activeX+xml"/>
  <Override PartName="/xl/activeX/activeX87.xml" ContentType="application/vnd.ms-office.activeX+xml"/>
  <Override PartName="/xl/activeX/activeX8.xml" ContentType="application/vnd.ms-office.activeX+xml"/>
  <Override PartName="/xl/activeX/activeX29.xml" ContentType="application/vnd.ms-office.activeX+xml"/>
  <Override PartName="/xl/activeX/activeX38.xml" ContentType="application/vnd.ms-office.activeX+xml"/>
  <Override PartName="/xl/activeX/activeX47.xml" ContentType="application/vnd.ms-office.activeX+xml"/>
  <Override PartName="/xl/activeX/activeX49.xml" ContentType="application/vnd.ms-office.activeX+xml"/>
  <Override PartName="/xl/activeX/activeX58.xml" ContentType="application/vnd.ms-office.activeX+xml"/>
  <Override PartName="/xl/activeX/activeX67.xml" ContentType="application/vnd.ms-office.activeX+xml"/>
  <Override PartName="/xl/activeX/activeX76.xml" ContentType="application/vnd.ms-office.activeX+xml"/>
  <Override PartName="/xl/activeX/activeX85.xml" ContentType="application/vnd.ms-office.activeX+xml"/>
  <Override PartName="/xl/worksheets/sheet6.xml" ContentType="application/vnd.openxmlformats-officedocument.spreadsheetml.worksheet+xml"/>
  <Override PartName="/xl/activeX/activeX6.xml" ContentType="application/vnd.ms-office.activeX+xml"/>
  <Default Extension="emf" ContentType="image/x-emf"/>
  <Override PartName="/xl/activeX/activeX18.xml" ContentType="application/vnd.ms-office.activeX+xml"/>
  <Override PartName="/xl/activeX/activeX27.xml" ContentType="application/vnd.ms-office.activeX+xml"/>
  <Override PartName="/xl/activeX/activeX36.xml" ContentType="application/vnd.ms-office.activeX+xml"/>
  <Override PartName="/xl/activeX/activeX45.xml" ContentType="application/vnd.ms-office.activeX+xml"/>
  <Override PartName="/xl/activeX/activeX56.xml" ContentType="application/vnd.ms-office.activeX+xml"/>
  <Override PartName="/xl/activeX/activeX65.xml" ContentType="application/vnd.ms-office.activeX+xml"/>
  <Override PartName="/xl/activeX/activeX74.xml" ContentType="application/vnd.ms-office.activeX+xml"/>
  <Override PartName="/xl/activeX/activeX83.xml" ContentType="application/vnd.ms-office.activeX+xml"/>
  <Override PartName="/xl/activeX/activeX92.xml" ContentType="application/vnd.ms-office.activeX+xml"/>
  <Override PartName="/xl/activeX/activeX94.xml" ContentType="application/vnd.ms-office.activeX+xml"/>
  <Override PartName="/xl/workbook.xml" ContentType="application/vnd.openxmlformats-officedocument.spreadsheetml.sheet.main+xml"/>
  <Override PartName="/xl/worksheets/sheet4.xml" ContentType="application/vnd.openxmlformats-officedocument.spreadsheetml.worksheet+xml"/>
  <Override PartName="/xl/activeX/activeX2.xml" ContentType="application/vnd.ms-office.activeX+xml"/>
  <Override PartName="/xl/activeX/activeX4.xml" ContentType="application/vnd.ms-office.activeX+xml"/>
  <Override PartName="/xl/activeX/activeX16.xml" ContentType="application/vnd.ms-office.activeX+xml"/>
  <Override PartName="/xl/activeX/activeX25.xml" ContentType="application/vnd.ms-office.activeX+xml"/>
  <Override PartName="/xl/activeX/activeX34.xml" ContentType="application/vnd.ms-office.activeX+xml"/>
  <Override PartName="/xl/activeX/activeX43.xml" ContentType="application/vnd.ms-office.activeX+xml"/>
  <Override PartName="/xl/activeX/activeX54.xml" ContentType="application/vnd.ms-office.activeX+xml"/>
  <Override PartName="/xl/activeX/activeX63.xml" ContentType="application/vnd.ms-office.activeX+xml"/>
  <Override PartName="/xl/activeX/activeX72.xml" ContentType="application/vnd.ms-office.activeX+xml"/>
  <Override PartName="/xl/activeX/activeX81.xml" ContentType="application/vnd.ms-office.activeX+xml"/>
  <Override PartName="/xl/activeX/activeX90.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activeX/activeX14.xml" ContentType="application/vnd.ms-office.activeX+xml"/>
  <Override PartName="/xl/activeX/activeX23.xml" ContentType="application/vnd.ms-office.activeX+xml"/>
  <Override PartName="/xl/activeX/activeX32.xml" ContentType="application/vnd.ms-office.activeX+xml"/>
  <Override PartName="/xl/activeX/activeX41.xml" ContentType="application/vnd.ms-office.activeX+xml"/>
  <Override PartName="/xl/activeX/activeX52.xml" ContentType="application/vnd.ms-office.activeX+xml"/>
  <Override PartName="/xl/activeX/activeX61.xml" ContentType="application/vnd.ms-office.activeX+xml"/>
  <Override PartName="/xl/activeX/activeX70.xml" ContentType="application/vnd.ms-office.activeX+xml"/>
  <Default Extension="vml" ContentType="application/vnd.openxmlformats-officedocument.vmlDrawing"/>
  <Override PartName="/xl/activeX/activeX12.xml" ContentType="application/vnd.ms-office.activeX+xml"/>
  <Override PartName="/xl/activeX/activeX21.xml" ContentType="application/vnd.ms-office.activeX+xml"/>
  <Override PartName="/xl/activeX/activeX30.xml" ContentType="application/vnd.ms-office.activeX+xml"/>
  <Override PartName="/xl/activeX/activeX50.xml" ContentType="application/vnd.ms-office.activeX+xml"/>
  <Override PartName="/xl/calcChain.xml" ContentType="application/vnd.openxmlformats-officedocument.spreadsheetml.calcChain+xml"/>
  <Override PartName="/xl/activeX/activeX10.xml" ContentType="application/vnd.ms-office.activeX+xml"/>
  <Override PartName="/docProps/core.xml" ContentType="application/vnd.openxmlformats-package.core-properties+xml"/>
  <Override PartName="/xl/activeX/activeX68.xml" ContentType="application/vnd.ms-office.activeX+xml"/>
  <Override PartName="/xl/activeX/activeX79.xml" ContentType="application/vnd.ms-office.activeX+xml"/>
  <Override PartName="/xl/theme/theme1.xml" ContentType="application/vnd.openxmlformats-officedocument.theme+xml"/>
  <Override PartName="/xl/activeX/activeX7.xml" ContentType="application/vnd.ms-office.activeX+xml"/>
  <Override PartName="/xl/activeX/activeX39.xml" ContentType="application/vnd.ms-office.activeX+xml"/>
  <Override PartName="/xl/activeX/activeX57.xml" ContentType="application/vnd.ms-office.activeX+xml"/>
  <Override PartName="/xl/activeX/activeX86.xml" ContentType="application/vnd.ms-office.activeX+xml"/>
  <Override PartName="/xl/activeX/activeX17.xml" ContentType="application/vnd.ms-office.activeX+xml"/>
  <Override PartName="/xl/activeX/activeX28.xml" ContentType="application/vnd.ms-office.activeX+xml"/>
  <Override PartName="/xl/activeX/activeX46.xml" ContentType="application/vnd.ms-office.activeX+xml"/>
  <Override PartName="/xl/activeX/activeX64.xml" ContentType="application/vnd.ms-office.activeX+xml"/>
  <Override PartName="/xl/activeX/activeX75.xml" ContentType="application/vnd.ms-office.activeX+xml"/>
  <Override PartName="/xl/activeX/activeX93.xml" ContentType="application/vnd.ms-office.activeX+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75" windowWidth="14355" windowHeight="7995" activeTab="5"/>
  </bookViews>
  <sheets>
    <sheet name="Special Order" sheetId="1" r:id="rId1"/>
    <sheet name="Outsourcing" sheetId="2" state="hidden" r:id="rId2"/>
    <sheet name="Outsource" sheetId="5" r:id="rId3"/>
    <sheet name="Equipment" sheetId="4" r:id="rId4"/>
    <sheet name="Elim" sheetId="6" r:id="rId5"/>
    <sheet name="Special Order PowerPoint" sheetId="7" r:id="rId6"/>
  </sheets>
  <calcPr calcId="125725"/>
</workbook>
</file>

<file path=xl/calcChain.xml><?xml version="1.0" encoding="utf-8"?>
<calcChain xmlns="http://schemas.openxmlformats.org/spreadsheetml/2006/main">
  <c r="C15" i="7"/>
  <c r="C6"/>
  <c r="C8"/>
  <c r="C7"/>
  <c r="O7"/>
  <c r="O9" s="1"/>
  <c r="J7"/>
  <c r="L7" s="1"/>
  <c r="P5"/>
  <c r="K5"/>
  <c r="Q4"/>
  <c r="L4"/>
  <c r="J17" i="5"/>
  <c r="J16"/>
  <c r="L7"/>
  <c r="L19" s="1"/>
  <c r="H7"/>
  <c r="H9" s="1"/>
  <c r="M6"/>
  <c r="I6"/>
  <c r="H45" i="4"/>
  <c r="H46" s="1"/>
  <c r="L45"/>
  <c r="L46" s="1"/>
  <c r="J32"/>
  <c r="N32"/>
  <c r="B52"/>
  <c r="B55" s="1"/>
  <c r="J42" s="1"/>
  <c r="B57"/>
  <c r="D55"/>
  <c r="N42" s="1"/>
  <c r="D52"/>
  <c r="M35"/>
  <c r="N35" s="1"/>
  <c r="N45" s="1"/>
  <c r="M45" s="1"/>
  <c r="O6" i="1"/>
  <c r="O8" s="1"/>
  <c r="P5"/>
  <c r="Q4"/>
  <c r="L4"/>
  <c r="J6"/>
  <c r="J7" s="1"/>
  <c r="L7" s="1"/>
  <c r="K5"/>
  <c r="Q7" i="7" l="1"/>
  <c r="O10"/>
  <c r="P10" s="1"/>
  <c r="Q9"/>
  <c r="J8"/>
  <c r="L8" s="1"/>
  <c r="J9"/>
  <c r="O8"/>
  <c r="Q8" s="1"/>
  <c r="Q13" s="1"/>
  <c r="N46" i="4"/>
  <c r="H18" i="5"/>
  <c r="J9"/>
  <c r="J7"/>
  <c r="N7"/>
  <c r="N19" s="1"/>
  <c r="M19" s="1"/>
  <c r="H8"/>
  <c r="J8" s="1"/>
  <c r="J8" i="1"/>
  <c r="L6"/>
  <c r="J36" i="4"/>
  <c r="J34"/>
  <c r="M46"/>
  <c r="J35"/>
  <c r="O9" i="1"/>
  <c r="P9" s="1"/>
  <c r="Q8"/>
  <c r="Q6"/>
  <c r="O7"/>
  <c r="Q7" s="1"/>
  <c r="L9" i="7" l="1"/>
  <c r="L13" s="1"/>
  <c r="J10"/>
  <c r="K10" s="1"/>
  <c r="J45" i="4"/>
  <c r="J46" s="1"/>
  <c r="I46" s="1"/>
  <c r="J18" i="5"/>
  <c r="I18" s="1"/>
  <c r="L8" i="1"/>
  <c r="L12" s="1"/>
  <c r="J9"/>
  <c r="K9" s="1"/>
  <c r="I45" i="4"/>
  <c r="Q12" i="1"/>
</calcChain>
</file>

<file path=xl/sharedStrings.xml><?xml version="1.0" encoding="utf-8"?>
<sst xmlns="http://schemas.openxmlformats.org/spreadsheetml/2006/main" count="627" uniqueCount="200">
  <si>
    <t>Problem 6-25A Effect of order quantity on special order decision [LO 2, 3]</t>
  </si>
  <si>
    <t>Ellis Quilting Company makes blankets that it markets through a variety of department stores. It makes the blankets in batches of 2,500 units. Ellis made 25,000 blankets during the prior accounting period. The cost of producing the blankets is summarized here.</t>
  </si>
  <si>
    <t>  Materials cost ($26 per unit × 25,000)</t>
  </si>
  <si>
    <t>$</t>
  </si>
  <si>
    <t>  Labor cost ($20 per unit × 25,000)</t>
  </si>
  <si>
    <t>  Manufacturing supplies ($3 × 25,000)</t>
  </si>
  <si>
    <t>  Batch-level costs (10 batches at $5,000 per batch)</t>
  </si>
  <si>
    <t>  Product-level costs</t>
  </si>
  <si>
    <t>  Facility-level costs</t>
  </si>
  <si>
    <t>  Total costs</t>
  </si>
  <si>
    <t>  Cost per unit = $1,745,000 ÷ 25,000 = $69.80</t>
  </si>
  <si>
    <t>Required:</t>
  </si>
  <si>
    <t>a-1.</t>
  </si>
  <si>
    <r>
      <t>Kent Motels has offered to buy a batch of 500 blankets for $56 each. Ellis normal selling price is $92 per unit, calculate the relevant cost per unit for the special order. </t>
    </r>
    <r>
      <rPr>
        <b/>
        <sz val="11"/>
        <color rgb="FFFF0000"/>
        <rFont val="Calibri"/>
        <family val="2"/>
        <scheme val="minor"/>
      </rPr>
      <t>(Omit the "$" sign in your response.)</t>
    </r>
  </si>
  <si>
    <t>$  </t>
  </si>
  <si>
    <t>a-2.</t>
  </si>
  <si>
    <t>Should Ellis accept the special order?</t>
  </si>
  <si>
    <t>Yes</t>
  </si>
  <si>
    <t>No</t>
  </si>
  <si>
    <t>b-1.</t>
  </si>
  <si>
    <r>
      <t>Kent offered to buy a batch of 2,500 blankets for $56 per unit, calculate the relevant cost per unit for the special order.</t>
    </r>
    <r>
      <rPr>
        <b/>
        <sz val="11"/>
        <color rgb="FFFF0000"/>
        <rFont val="Calibri"/>
        <family val="2"/>
        <scheme val="minor"/>
      </rPr>
      <t xml:space="preserve"> (Omit the "$" sign in your response.)</t>
    </r>
  </si>
  <si>
    <t>b-2.</t>
  </si>
  <si>
    <t>Explanation:</t>
  </si>
  <si>
    <t>The product-level and facility-level costs are not avoidable because they will be incurred regardless of whether the special order is accepted. The relevant (avoidable) costs for 500 blankets are:</t>
  </si>
  <si>
    <t>Production Cost for 500 Blankets</t>
  </si>
  <si>
    <t>  Materials ($26 per unit × 500)</t>
  </si>
  <si>
    <t>  Labor ($20 per unit × 500)</t>
  </si>
  <si>
    <t>  Manufacturing supplies ($3 × 500)</t>
  </si>
  <si>
    <t>  Batch-level costs (1 batch at $5,000)</t>
  </si>
  <si>
    <t>       Total costs</t>
  </si>
  <si>
    <t>  Cost per unit = $29,500 ÷ 500 = $59</t>
  </si>
  <si>
    <t>Ellis should reject the special order because the revenue generated from sales to Kent ($56 per unit) is below the avoidable cost of production.</t>
  </si>
  <si>
    <t>Since the batch-level costs are fixed relative to the number of units within the relevant range of 1 to 2,500 units, the avoidable cost per unit will decrease when the number of units increases from 500 to 2,500. The supporting computations are shown below:</t>
  </si>
  <si>
    <t>Production Cost for 2,500 Blankets</t>
  </si>
  <si>
    <t>  Materials ($26 per unit × 2,500)</t>
  </si>
  <si>
    <t>  Labor ($20 per unit × 2,500)</t>
  </si>
  <si>
    <t>  Manufacturing supplies ($3 × 2,500)</t>
  </si>
  <si>
    <t>  Cost per unit = $127,500 ÷ 2,500 = $51</t>
  </si>
  <si>
    <t>Now the avoidable cost per unit is below the revenue per unit ($56) that will be generated by accepting the special order. Accordingly, the special order should be accepted. The decision changes from reject to accept the special order.</t>
  </si>
  <si>
    <t>ask your instructor a questionreport a content issueeBook Links (2)</t>
  </si>
  <si>
    <t>Worksheet</t>
  </si>
  <si>
    <t>Difficulty: Medium</t>
  </si>
  <si>
    <t>Learning Objective: 06-03 Make appropriate special order decisions.</t>
  </si>
  <si>
    <t>Learning Objective: 06-02 Distinguish between unit-level, batch-level, product-level, and facility-level costs and understand how these costs affect decision making.</t>
  </si>
  <si>
    <t>Different</t>
  </si>
  <si>
    <t>Future</t>
  </si>
  <si>
    <t>Relevant</t>
  </si>
  <si>
    <t>Don't make special order</t>
  </si>
  <si>
    <t>Y</t>
  </si>
  <si>
    <t>N</t>
  </si>
  <si>
    <t>UNITS</t>
  </si>
  <si>
    <t>Cost/Unit</t>
  </si>
  <si>
    <t>Total Cost</t>
  </si>
  <si>
    <t>Care about for this options</t>
  </si>
  <si>
    <t>Special order</t>
  </si>
  <si>
    <t>Rev</t>
  </si>
  <si>
    <t>VC</t>
  </si>
  <si>
    <t>CM</t>
  </si>
  <si>
    <t>FC</t>
  </si>
  <si>
    <t>NI</t>
  </si>
  <si>
    <t>Materials</t>
  </si>
  <si>
    <t>Mfg</t>
  </si>
  <si>
    <t>Batch level</t>
  </si>
  <si>
    <t>labor</t>
  </si>
  <si>
    <t>Problem 6-26A Effects of the level of production on an outsourcing decision [LO 2, 4]</t>
  </si>
  <si>
    <t>Seymour Chemical Company makes a variety of cosmetic products, one of which is a skin cream designed to reduce the signs of aging. Seymour produces a relatively small amount (18,000 units) of the cream and is considering the purchase of the product from an outside supplier for $5.90 each. If Seymour purchases from the outside supplier, it would continue to sell and distribute the cream under its own brand name. Seymour’s accountant constructed the following profitability analysis.</t>
  </si>
  <si>
    <t>  Revenue (18,000 units × $15.0)</t>
  </si>
  <si>
    <t>     Unit-level materials costs (18,000 units × $1.90)</t>
  </si>
  <si>
    <t>(34,200</t>
  </si>
  <si>
    <t>)</t>
  </si>
  <si>
    <t>     Unit-level labor costs (18,000 units × $.50)</t>
  </si>
  <si>
    <t>(9,000</t>
  </si>
  <si>
    <t>     Unit-level overhead costs (18,000 × $.40)</t>
  </si>
  <si>
    <t>(7,200</t>
  </si>
  <si>
    <t>     Unit-level selling expenses (18,000 × $.20)</t>
  </si>
  <si>
    <t>(3,600</t>
  </si>
  <si>
    <t>  Contribution margin</t>
  </si>
  <si>
    <t>     Skin cream production supervisor’s salary</t>
  </si>
  <si>
    <t>(66,000</t>
  </si>
  <si>
    <t>     Allocated portion of facility-level costs</t>
  </si>
  <si>
    <t>(13,100</t>
  </si>
  <si>
    <t>     Product-level advertising cost</t>
  </si>
  <si>
    <t>(48,000</t>
  </si>
  <si>
    <t>  Contribution to companywide income</t>
  </si>
  <si>
    <t>a.</t>
  </si>
  <si>
    <r>
      <t xml:space="preserve">Calculate the total avoidable costs. </t>
    </r>
    <r>
      <rPr>
        <b/>
        <sz val="11"/>
        <color rgb="FFFF0000"/>
        <rFont val="Calibri"/>
        <family val="2"/>
        <scheme val="minor"/>
      </rPr>
      <t>(Omit the "$" sign in your response.)</t>
    </r>
  </si>
  <si>
    <t>  Total avoidable costs</t>
  </si>
  <si>
    <r>
      <t xml:space="preserve">Calculate the total avoidable cost per unit. </t>
    </r>
    <r>
      <rPr>
        <b/>
        <sz val="11"/>
        <color rgb="FFFF0000"/>
        <rFont val="Calibri"/>
        <family val="2"/>
        <scheme val="minor"/>
      </rPr>
      <t>(Round your answer to 2 decimal places. Omit the "$" sign in your response.)</t>
    </r>
  </si>
  <si>
    <t>  Total avoidable cost per unit  </t>
  </si>
  <si>
    <t>Should Seymour continue to make the product or buy it from the supplier?</t>
  </si>
  <si>
    <t>Buy</t>
  </si>
  <si>
    <t>Make</t>
  </si>
  <si>
    <t>c-1.</t>
  </si>
  <si>
    <r>
      <t xml:space="preserve">Suppose that Seymour is able to increase sales by 10,000 units (sales will increase to 28,000 units). Calculate the total avoidable costs. </t>
    </r>
    <r>
      <rPr>
        <b/>
        <sz val="11"/>
        <color rgb="FFFF0000"/>
        <rFont val="Calibri"/>
        <family val="2"/>
        <scheme val="minor"/>
      </rPr>
      <t>(Omit the "$" sign in your response.)</t>
    </r>
  </si>
  <si>
    <t>c-2.</t>
  </si>
  <si>
    <t>At this level of production, should Seymour make or buy the cream?</t>
  </si>
  <si>
    <t>The unit-level costs of production can be avoided if the skin cream is purchased. Also, it is reasonable to assume that the cost of the production supervisor’s salary can be avoided if the production process is eliminated. Since Seymour will continue to market the product, the selling expenses, product-level advertising cost, and facility-sustaining costs will continue regardless of whether the cream is made or purchased. These items cannot be avoided by purchasing the skin cream. Accordingly, the following items would be relevant to the make-or-outsource decision.</t>
  </si>
  <si>
    <t>  Avoidable Production Costs for Seymour Skin Cream</t>
  </si>
  <si>
    <t>  Unit-level materials costs (18,000 units × $1.90)</t>
  </si>
  <si>
    <t>  Unit-level labor costs (18,000 units × $.50)</t>
  </si>
  <si>
    <t>  Unit-level overhead costs (18,000 units × $.40)</t>
  </si>
  <si>
    <t>  Skin cream production supervisor’s salary</t>
  </si>
  <si>
    <t>      Total avoidable costs</t>
  </si>
  <si>
    <t>b.</t>
  </si>
  <si>
    <t>The avoidable cost of making the skin cream is $6.47 per unit ($116,400 ÷ 18,000 units). Since the price to purchase is only $5.90, Seymour can reduce costs by purchasing rather than making the cream. Outsourcing the skin cream would increase income by $10,200 ($116,400 – $5.90 × 18,000).</t>
  </si>
  <si>
    <t>The cost of the supervisor’s salary is fixed relative to the number of units of skin cream produced and sold. Accordingly, the cost per unit will decline as sales increase. At 28,000 units production cost per unit would be ($144,400 ÷ 28,000 = $5.16). Supporting computations are shown below:</t>
  </si>
  <si>
    <t>  Avoidable Costs of Production</t>
  </si>
  <si>
    <t>  Unit-level materials costs (28,000 units × $1.90)</t>
  </si>
  <si>
    <t>  Unit-level labor costs (28,000 units × $.50)</t>
  </si>
  <si>
    <t>  Unit-level overhead costs (28,000 units × $.40)</t>
  </si>
  <si>
    <t>At this level of production the avoidable cost per unit is less to make ($5.16) than to buy ($5.90). Seymour should continue to make the skin cream. As this problem demonstrates, the decision to outsource should consider the possibility of future growth as well as current production.</t>
  </si>
  <si>
    <t>ask your instructor a questionreport a content issueeBook Links (2)references</t>
  </si>
  <si>
    <t>c.</t>
  </si>
  <si>
    <t>Eliminating the children’s department would increase space available to display men’s and women’s boots. Suppose management estimates that a wider selection of adult boots would increase the store’s net earnings by $44,000. Whether to eliminate the children’s department.</t>
  </si>
  <si>
    <t>Children’s</t>
  </si>
  <si>
    <t>Department</t>
  </si>
  <si>
    <t>  Sales</t>
  </si>
  <si>
    <t>  Cost of goods sold</t>
  </si>
  <si>
    <t>(102,875</t>
  </si>
  <si>
    <t>  Gross margin</t>
  </si>
  <si>
    <t>  Department manager’s salary</t>
  </si>
  <si>
    <t>(33,000</t>
  </si>
  <si>
    <t>  Sales commissions</t>
  </si>
  <si>
    <t>(33,900</t>
  </si>
  <si>
    <t>  Contribution to profit</t>
  </si>
  <si>
    <t>Since the Children’s Department contributes $30,225 to Brandt Boot Company’s overall profit, the department should not be closed.</t>
  </si>
  <si>
    <t>The elimination of the Children’s Department results in a reduction of the company’s total income in the amount of $30,225 ($307,725 – $277,500). This result confirms the conclusion reached in Part a.</t>
  </si>
  <si>
    <t>Since the additional income in the amount of $44,000 is greater than the $30,225 profit contribution from the Children’s Department, the Children’s Department should be eliminated.</t>
  </si>
  <si>
    <t>Jenkins Bike Company (JBC) makes the frames used to build its bicycles. During 2011, JBC made 25,000 frames; the costs incurred follow.</t>
  </si>
  <si>
    <t>  Unit-level materials costs (25,000 units × $42)</t>
  </si>
  <si>
    <t>  Unit-level labor costs (25,000 units × $44)</t>
  </si>
  <si>
    <t>  Unit-level overhead costs (25,000 × $14)</t>
  </si>
  <si>
    <t>  Depreciation on manufacturing equipment</t>
  </si>
  <si>
    <t>  Bike frame production supervisor’s salary</t>
  </si>
  <si>
    <t>  Inventory holding costs</t>
  </si>
  <si>
    <t>  Allocated portion of facility-level costs</t>
  </si>
  <si>
    <t>  </t>
  </si>
  <si>
    <t>JBC has an opportunity to purchase frames for $110 each.</t>
  </si>
  <si>
    <t>Additional Information</t>
  </si>
  <si>
    <t>The manufacturing equipment, which originally cost $540,000, has a book value of $410,000, a remaining useful life of 4 years, and a zero salvage value. If the equipment is not used to produce bicycle frames, it can be leased for $72,000 per year.</t>
  </si>
  <si>
    <t>JBC has the opportunity to purchase for $1,100,000 new manufacturing equipment that will have an expected useful life of 4 years and a salvage value of $72,000. This equipment will increase productivity substantially, reducing unit-level labor costs by 50 percent. Assume that JBC will continue to produce and sell 25,000 frames per year in the future.</t>
  </si>
  <si>
    <t>If JBC outsources the frames, the company can eliminate 70 percent of the inventory holding costs.</t>
  </si>
  <si>
    <t>Should JBC outsource the bike frames?</t>
  </si>
  <si>
    <t>$    </t>
  </si>
  <si>
    <t>Outsourcing</t>
  </si>
  <si>
    <t>OH</t>
  </si>
  <si>
    <t>Depreciation</t>
  </si>
  <si>
    <t>Lease equipment revenue</t>
  </si>
  <si>
    <t>Revenue</t>
  </si>
  <si>
    <t>Manufacturing equipment original cost</t>
  </si>
  <si>
    <t>Manufacturing equipment book value</t>
  </si>
  <si>
    <t>Manufacturing equipment useful life</t>
  </si>
  <si>
    <t>years</t>
  </si>
  <si>
    <t>Manufacturing equipment salvage value</t>
  </si>
  <si>
    <t>Supervisor's salary</t>
  </si>
  <si>
    <t>Inventory holding costs</t>
  </si>
  <si>
    <t>Manufacture</t>
  </si>
  <si>
    <t>Total Costs</t>
  </si>
  <si>
    <t>Outsource</t>
  </si>
  <si>
    <t>Net costs</t>
  </si>
  <si>
    <t>Facts on equipment choice</t>
  </si>
  <si>
    <t>OLD</t>
  </si>
  <si>
    <t>NEW</t>
  </si>
  <si>
    <t>Old machine</t>
  </si>
  <si>
    <t>New machine</t>
  </si>
  <si>
    <t>Annual depreciation</t>
  </si>
  <si>
    <t>Salvage Value</t>
  </si>
  <si>
    <t>Impact on NI</t>
  </si>
  <si>
    <t>Special Order for 500 units</t>
  </si>
  <si>
    <t>Yes, it would cost less.</t>
  </si>
  <si>
    <t>*</t>
  </si>
  <si>
    <t>Brandt Boot Co. sells men’s, women’s, and children’s boots. For each type of boot sold, it operates a separate department that has its own manager. The manager of the men’s department has a sales staff of nine employees, the manager of the women’s department has six employees, and the manager of the children’s department has three employees. All departments are housed in a single store. In recent years, the children’s department has operated at a net loss and is expected to continue to do so. Last year’s income statements follow.</t>
  </si>
  <si>
    <t>Men’s</t>
  </si>
  <si>
    <t>Women’s</t>
  </si>
  <si>
    <t>(271,500</t>
  </si>
  <si>
    <t>(181,200</t>
  </si>
  <si>
    <t>(64,000</t>
  </si>
  <si>
    <t>(53,000</t>
  </si>
  <si>
    <t>(118,200</t>
  </si>
  <si>
    <t>(87,600</t>
  </si>
  <si>
    <t>  Rent on store lease</t>
  </si>
  <si>
    <t>  Store utilities</t>
  </si>
  <si>
    <t>(16,000</t>
  </si>
  <si>
    <t>  Net income (loss)</t>
  </si>
  <si>
    <t>(18,775</t>
  </si>
  <si>
    <r>
      <t>Calculate the contribution to profit of the children's department. </t>
    </r>
    <r>
      <rPr>
        <b/>
        <sz val="11"/>
        <color rgb="FFFF0000"/>
        <rFont val="Calibri"/>
        <family val="2"/>
        <scheme val="minor"/>
      </rPr>
      <t>(Input the amount as positive value. Omit the "$" sign in your response.)</t>
    </r>
  </si>
  <si>
    <t>Whether to eliminate the children’s department.</t>
  </si>
  <si>
    <r>
      <t>Prepare the income statement for the company as the whole with the children's department. </t>
    </r>
    <r>
      <rPr>
        <b/>
        <sz val="11"/>
        <color rgb="FFFF0000"/>
        <rFont val="Calibri"/>
        <family val="2"/>
        <scheme val="minor"/>
      </rPr>
      <t>(Amounts to be deducted and loss amounts should be indicated by a minus sign. Omit the "$" sign in your response.)</t>
    </r>
  </si>
  <si>
    <t>Company</t>
  </si>
  <si>
    <t>Total</t>
  </si>
  <si>
    <t>$    </t>
  </si>
  <si>
    <t> $    </t>
  </si>
  <si>
    <t>$   </t>
  </si>
  <si>
    <r>
      <t>Prepare the income statement for the company as the whole without the children's department.</t>
    </r>
    <r>
      <rPr>
        <sz val="11"/>
        <color rgb="FFFF0000"/>
        <rFont val="Calibri"/>
        <family val="2"/>
        <scheme val="minor"/>
      </rPr>
      <t xml:space="preserve"> </t>
    </r>
    <r>
      <rPr>
        <sz val="11"/>
        <color rgb="FF000000"/>
        <rFont val="Calibri"/>
        <family val="2"/>
        <scheme val="minor"/>
      </rPr>
      <t>(Sunk cost of Children’s Department should be allocated equally between the remaining departments.)</t>
    </r>
    <r>
      <rPr>
        <sz val="11"/>
        <color rgb="FFFF0000"/>
        <rFont val="Calibri"/>
        <family val="2"/>
        <scheme val="minor"/>
      </rPr>
      <t> </t>
    </r>
    <r>
      <rPr>
        <b/>
        <sz val="11"/>
        <color rgb="FFFF0000"/>
        <rFont val="Calibri"/>
        <family val="2"/>
        <scheme val="minor"/>
      </rPr>
      <t>(Amounts to be deducted and loss amounts should be indicated by a minus sign. Omit the "$" sign in your response.)</t>
    </r>
  </si>
  <si>
    <t>Eliminate Children's?</t>
  </si>
  <si>
    <t>Existing</t>
  </si>
  <si>
    <t>Can lease unused manufacturing equipment fo $72,000</t>
  </si>
  <si>
    <t>Revenue ($250 x 200)</t>
  </si>
  <si>
    <t>  unit level cost ($180 per unit × 200)</t>
  </si>
  <si>
    <t>batch level cost ($11 per unit × 200)</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</si>
</sst>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9">
    <font>
      <sz val="11"/>
      <color theme="1"/>
      <name val="Calibri"/>
      <family val="2"/>
      <scheme val="minor"/>
    </font>
    <font>
      <b/>
      <sz val="11"/>
      <color theme="1"/>
      <name val="Calibri"/>
      <family val="2"/>
      <scheme val="minor"/>
    </font>
    <font>
      <b/>
      <sz val="11"/>
      <color rgb="FFFF0000"/>
      <name val="Calibri"/>
      <family val="2"/>
      <scheme val="minor"/>
    </font>
    <font>
      <i/>
      <sz val="9"/>
      <color theme="1"/>
      <name val="Calibri"/>
      <family val="2"/>
      <scheme val="minor"/>
    </font>
    <font>
      <i/>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color rgb="FF000000"/>
      <name val="Calibri"/>
      <family val="2"/>
      <scheme val="minor"/>
    </font>
  </fonts>
  <fills count="8">
    <fill>
      <patternFill patternType="none"/>
    </fill>
    <fill>
      <patternFill patternType="gray125"/>
    </fill>
    <fill>
      <patternFill patternType="solid">
        <fgColor rgb="FFD7DCE6"/>
        <bgColor indexed="64"/>
      </patternFill>
    </fill>
    <fill>
      <patternFill patternType="solid">
        <fgColor rgb="FFF7F7F7"/>
        <bgColor indexed="64"/>
      </patternFill>
    </fill>
    <fill>
      <patternFill patternType="solid">
        <fgColor rgb="FFFFC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s>
  <borders count="15">
    <border>
      <left/>
      <right/>
      <top/>
      <bottom/>
      <diagonal/>
    </border>
    <border>
      <left/>
      <right/>
      <top/>
      <bottom style="thin">
        <color rgb="FF000000"/>
      </bottom>
      <diagonal/>
    </border>
    <border>
      <left/>
      <right/>
      <top/>
      <bottom style="thick">
        <color rgb="FFCDD4E0"/>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ck">
        <color rgb="FFCDD4E0"/>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178">
    <xf numFmtId="0" fontId="0" fillId="0" borderId="0" xfId="0"/>
    <xf numFmtId="0" fontId="0" fillId="0" borderId="0" xfId="0" applyAlignment="1">
      <alignment horizontal="left" vertical="center" wrapText="1"/>
    </xf>
    <xf numFmtId="0" fontId="0" fillId="2" borderId="0" xfId="0" applyFill="1" applyAlignment="1">
      <alignment horizontal="left" vertical="center" wrapText="1"/>
    </xf>
    <xf numFmtId="0" fontId="0" fillId="0" borderId="0" xfId="0" applyAlignment="1">
      <alignment horizontal="right" vertical="center" wrapText="1"/>
    </xf>
    <xf numFmtId="3" fontId="0" fillId="0" borderId="0" xfId="0" applyNumberFormat="1" applyAlignment="1">
      <alignment horizontal="right" vertical="center" wrapText="1"/>
    </xf>
    <xf numFmtId="0" fontId="0" fillId="3" borderId="0" xfId="0" applyFill="1" applyAlignment="1">
      <alignment horizontal="left" vertical="center" wrapText="1"/>
    </xf>
    <xf numFmtId="0" fontId="0" fillId="3" borderId="0" xfId="0" applyFill="1" applyAlignment="1">
      <alignment horizontal="right" vertical="center" wrapText="1"/>
    </xf>
    <xf numFmtId="3" fontId="0" fillId="3" borderId="0" xfId="0" applyNumberFormat="1" applyFill="1" applyAlignment="1">
      <alignment horizontal="right" vertical="center" wrapText="1"/>
    </xf>
    <xf numFmtId="0" fontId="0" fillId="2" borderId="0" xfId="0" applyFill="1" applyAlignment="1">
      <alignment horizontal="left" vertical="center" wrapText="1"/>
    </xf>
    <xf numFmtId="0" fontId="0" fillId="0" borderId="0" xfId="0" applyAlignment="1">
      <alignment horizontal="left" vertical="center" wrapText="1"/>
    </xf>
    <xf numFmtId="0" fontId="0" fillId="0" borderId="0" xfId="0"/>
    <xf numFmtId="0" fontId="0" fillId="0" borderId="1" xfId="0" applyBorder="1"/>
    <xf numFmtId="0" fontId="0" fillId="3" borderId="0" xfId="0" applyFill="1" applyAlignment="1">
      <alignment horizontal="left" vertical="center" wrapText="1"/>
    </xf>
    <xf numFmtId="0" fontId="0" fillId="0" borderId="2" xfId="0" applyBorder="1"/>
    <xf numFmtId="0" fontId="1" fillId="0" borderId="0" xfId="0" applyFont="1" applyAlignment="1">
      <alignment horizontal="left" vertical="center" wrapText="1"/>
    </xf>
    <xf numFmtId="0" fontId="1" fillId="0" borderId="0" xfId="0" applyFont="1" applyAlignment="1">
      <alignment horizontal="left" vertical="top" wrapText="1"/>
    </xf>
    <xf numFmtId="0" fontId="0" fillId="2" borderId="0" xfId="0" applyFill="1" applyAlignment="1">
      <alignment horizontal="right" vertical="center" wrapText="1"/>
    </xf>
    <xf numFmtId="0" fontId="0" fillId="0" borderId="0" xfId="0" applyAlignment="1">
      <alignment vertical="top" wrapText="1"/>
    </xf>
    <xf numFmtId="0" fontId="0" fillId="0" borderId="0" xfId="0" applyAlignment="1">
      <alignment vertical="center" wrapText="1"/>
    </xf>
    <xf numFmtId="0" fontId="3" fillId="0" borderId="0" xfId="0" applyFont="1"/>
    <xf numFmtId="0" fontId="1" fillId="0" borderId="0" xfId="0" applyFont="1"/>
    <xf numFmtId="0" fontId="0" fillId="2" borderId="0" xfId="0" applyFill="1" applyAlignment="1">
      <alignment horizontal="center" vertical="center" wrapText="1"/>
    </xf>
    <xf numFmtId="0" fontId="1" fillId="0" borderId="0" xfId="0" applyFont="1" applyAlignment="1">
      <alignment vertical="center" wrapText="1"/>
    </xf>
    <xf numFmtId="0" fontId="4" fillId="0" borderId="0" xfId="0" applyFont="1" applyAlignment="1">
      <alignment vertical="center" wrapText="1"/>
    </xf>
    <xf numFmtId="3" fontId="0" fillId="0" borderId="0" xfId="0" applyNumberFormat="1"/>
    <xf numFmtId="0" fontId="0" fillId="0" borderId="0" xfId="0" applyAlignment="1">
      <alignment horizontal="left" vertical="top" wrapText="1"/>
    </xf>
    <xf numFmtId="0" fontId="0" fillId="0" borderId="0" xfId="0" applyAlignment="1">
      <alignment wrapText="1"/>
    </xf>
    <xf numFmtId="0" fontId="0" fillId="3" borderId="0" xfId="0" applyFill="1" applyAlignment="1">
      <alignment vertical="center" wrapText="1"/>
    </xf>
    <xf numFmtId="164" fontId="0" fillId="0" borderId="0" xfId="0" applyNumberFormat="1"/>
    <xf numFmtId="0" fontId="0" fillId="5" borderId="0" xfId="0" applyFill="1"/>
    <xf numFmtId="0" fontId="0" fillId="6" borderId="0" xfId="0" applyFill="1"/>
    <xf numFmtId="164" fontId="0" fillId="6" borderId="0" xfId="0" applyNumberFormat="1" applyFill="1"/>
    <xf numFmtId="44" fontId="0" fillId="0" borderId="1" xfId="1" applyFont="1" applyBorder="1"/>
    <xf numFmtId="44" fontId="0" fillId="0" borderId="0" xfId="1" applyFont="1"/>
    <xf numFmtId="44" fontId="0" fillId="0" borderId="2" xfId="1" applyFont="1" applyBorder="1"/>
    <xf numFmtId="0" fontId="0" fillId="0" borderId="0" xfId="0" applyFill="1" applyBorder="1"/>
    <xf numFmtId="0" fontId="0" fillId="0" borderId="0" xfId="0" applyAlignment="1">
      <alignment horizontal="center"/>
    </xf>
    <xf numFmtId="165" fontId="0" fillId="0" borderId="0" xfId="1" applyNumberFormat="1" applyFont="1"/>
    <xf numFmtId="0" fontId="0" fillId="0" borderId="3" xfId="0" applyBorder="1"/>
    <xf numFmtId="0" fontId="0" fillId="0" borderId="4" xfId="0" applyBorder="1"/>
    <xf numFmtId="0" fontId="0" fillId="0" borderId="5" xfId="0" applyBorder="1"/>
    <xf numFmtId="44" fontId="0" fillId="0" borderId="5" xfId="1" applyFont="1" applyBorder="1"/>
    <xf numFmtId="165" fontId="0" fillId="0" borderId="5" xfId="1" applyNumberFormat="1" applyFont="1" applyBorder="1"/>
    <xf numFmtId="0" fontId="0" fillId="0" borderId="6" xfId="0" applyBorder="1"/>
    <xf numFmtId="165" fontId="0" fillId="0" borderId="7" xfId="1" applyNumberFormat="1" applyFont="1" applyBorder="1"/>
    <xf numFmtId="0" fontId="0" fillId="0" borderId="8" xfId="0" applyBorder="1" applyAlignment="1">
      <alignment wrapText="1"/>
    </xf>
    <xf numFmtId="0" fontId="0" fillId="0" borderId="0" xfId="0" applyBorder="1"/>
    <xf numFmtId="44" fontId="0" fillId="0" borderId="0" xfId="1" applyFont="1" applyBorder="1"/>
    <xf numFmtId="165" fontId="0" fillId="0" borderId="0" xfId="1" applyNumberFormat="1" applyFont="1" applyBorder="1"/>
    <xf numFmtId="165" fontId="0" fillId="0" borderId="9" xfId="1" applyNumberFormat="1" applyFont="1" applyBorder="1"/>
    <xf numFmtId="0" fontId="0" fillId="0" borderId="8" xfId="0" applyBorder="1"/>
    <xf numFmtId="0" fontId="0" fillId="0" borderId="10" xfId="0" applyBorder="1"/>
    <xf numFmtId="0" fontId="0" fillId="0" borderId="11" xfId="0" applyBorder="1"/>
    <xf numFmtId="44" fontId="0" fillId="0" borderId="11" xfId="1" applyFont="1" applyBorder="1"/>
    <xf numFmtId="165" fontId="0" fillId="0" borderId="11" xfId="1" applyNumberFormat="1" applyFont="1" applyBorder="1"/>
    <xf numFmtId="0" fontId="0" fillId="0" borderId="12" xfId="0" applyBorder="1"/>
    <xf numFmtId="165" fontId="0" fillId="0" borderId="13" xfId="1" applyNumberFormat="1" applyFont="1" applyBorder="1"/>
    <xf numFmtId="0" fontId="0" fillId="0" borderId="7" xfId="0" applyBorder="1"/>
    <xf numFmtId="0" fontId="0" fillId="0" borderId="0" xfId="0" applyBorder="1" applyAlignment="1">
      <alignment wrapText="1"/>
    </xf>
    <xf numFmtId="0" fontId="0" fillId="0" borderId="9" xfId="0" applyBorder="1" applyAlignment="1">
      <alignment wrapText="1"/>
    </xf>
    <xf numFmtId="0" fontId="0" fillId="4" borderId="8" xfId="0" applyFill="1" applyBorder="1"/>
    <xf numFmtId="0" fontId="0" fillId="4" borderId="0" xfId="0" applyFill="1" applyBorder="1"/>
    <xf numFmtId="0" fontId="0" fillId="4" borderId="9" xfId="0" applyFill="1" applyBorder="1"/>
    <xf numFmtId="0" fontId="0" fillId="4" borderId="10" xfId="0" applyFill="1" applyBorder="1"/>
    <xf numFmtId="0" fontId="0" fillId="4" borderId="11" xfId="0" applyFill="1" applyBorder="1"/>
    <xf numFmtId="0" fontId="0" fillId="4" borderId="13" xfId="0" applyFill="1" applyBorder="1"/>
    <xf numFmtId="164" fontId="0" fillId="0" borderId="5" xfId="0" applyNumberFormat="1" applyBorder="1"/>
    <xf numFmtId="164" fontId="0" fillId="0" borderId="7" xfId="0" applyNumberFormat="1" applyBorder="1"/>
    <xf numFmtId="164" fontId="0" fillId="0" borderId="0" xfId="0" applyNumberFormat="1" applyBorder="1"/>
    <xf numFmtId="164" fontId="0" fillId="0" borderId="9" xfId="0" applyNumberFormat="1" applyBorder="1"/>
    <xf numFmtId="0" fontId="0" fillId="6" borderId="0" xfId="0" applyFill="1" applyBorder="1"/>
    <xf numFmtId="164" fontId="0" fillId="6" borderId="9" xfId="0" applyNumberFormat="1" applyFill="1" applyBorder="1"/>
    <xf numFmtId="0" fontId="0" fillId="5" borderId="0" xfId="0" applyFill="1" applyBorder="1"/>
    <xf numFmtId="3" fontId="0" fillId="0" borderId="9" xfId="0" applyNumberFormat="1" applyBorder="1"/>
    <xf numFmtId="164" fontId="0" fillId="0" borderId="11" xfId="0" applyNumberFormat="1" applyBorder="1"/>
    <xf numFmtId="0" fontId="0" fillId="5" borderId="11" xfId="0" applyFill="1" applyBorder="1"/>
    <xf numFmtId="164" fontId="0" fillId="0" borderId="13" xfId="0" applyNumberFormat="1" applyBorder="1"/>
    <xf numFmtId="0" fontId="0" fillId="0" borderId="9" xfId="0" applyBorder="1"/>
    <xf numFmtId="0" fontId="0" fillId="0" borderId="13" xfId="0" applyBorder="1"/>
    <xf numFmtId="0" fontId="0" fillId="4" borderId="4" xfId="0" applyFill="1" applyBorder="1"/>
    <xf numFmtId="0" fontId="0" fillId="4" borderId="5" xfId="0" applyFill="1" applyBorder="1"/>
    <xf numFmtId="0" fontId="0" fillId="0" borderId="0" xfId="0" applyFill="1" applyAlignment="1">
      <alignment horizontal="left" vertical="top" wrapText="1"/>
    </xf>
    <xf numFmtId="0" fontId="0" fillId="0" borderId="0" xfId="0" applyFill="1" applyAlignment="1">
      <alignment horizontal="left" vertical="center" wrapText="1"/>
    </xf>
    <xf numFmtId="0" fontId="0" fillId="0" borderId="0" xfId="0" applyFill="1"/>
    <xf numFmtId="0" fontId="1" fillId="0" borderId="0" xfId="0" applyFont="1" applyFill="1" applyAlignment="1">
      <alignment horizontal="left" vertical="center" wrapText="1"/>
    </xf>
    <xf numFmtId="0" fontId="0" fillId="0" borderId="0" xfId="0" applyFill="1" applyAlignment="1">
      <alignment horizontal="right" vertical="center" wrapText="1"/>
    </xf>
    <xf numFmtId="3" fontId="0" fillId="0" borderId="0" xfId="0" applyNumberFormat="1" applyFill="1" applyAlignment="1">
      <alignment horizontal="right" vertical="center" wrapText="1"/>
    </xf>
    <xf numFmtId="0" fontId="0" fillId="0" borderId="0" xfId="0" applyFill="1" applyAlignment="1">
      <alignment vertical="center" wrapText="1"/>
    </xf>
    <xf numFmtId="0" fontId="0" fillId="0" borderId="1" xfId="0" applyFill="1" applyBorder="1"/>
    <xf numFmtId="0" fontId="0" fillId="0" borderId="2" xfId="0" applyFill="1" applyBorder="1"/>
    <xf numFmtId="0" fontId="0" fillId="0" borderId="0" xfId="0" applyFill="1" applyAlignment="1">
      <alignment vertical="top" wrapText="1"/>
    </xf>
    <xf numFmtId="0" fontId="0" fillId="0" borderId="0" xfId="0" applyFill="1" applyAlignment="1">
      <alignment wrapText="1"/>
    </xf>
    <xf numFmtId="44" fontId="0" fillId="0" borderId="1" xfId="1" applyFont="1" applyFill="1" applyBorder="1"/>
    <xf numFmtId="44" fontId="0" fillId="0" borderId="0" xfId="1" applyFont="1" applyFill="1"/>
    <xf numFmtId="44" fontId="0" fillId="0" borderId="2" xfId="1" applyFont="1" applyFill="1" applyBorder="1"/>
    <xf numFmtId="44" fontId="0" fillId="0" borderId="0" xfId="0" applyNumberFormat="1" applyFill="1"/>
    <xf numFmtId="0" fontId="1" fillId="0" borderId="0" xfId="0" applyFont="1" applyFill="1" applyAlignment="1">
      <alignment horizontal="left" vertical="top" wrapText="1"/>
    </xf>
    <xf numFmtId="0" fontId="0" fillId="0" borderId="0" xfId="0" applyFill="1" applyAlignment="1">
      <alignment horizontal="center" vertical="center" wrapText="1"/>
    </xf>
    <xf numFmtId="0" fontId="7" fillId="0" borderId="0" xfId="0" applyFont="1" applyAlignment="1">
      <alignment horizontal="left" vertical="center" wrapText="1"/>
    </xf>
    <xf numFmtId="0" fontId="7" fillId="0" borderId="0" xfId="0" applyFont="1"/>
    <xf numFmtId="164" fontId="7" fillId="0" borderId="0" xfId="0" applyNumberFormat="1" applyFont="1"/>
    <xf numFmtId="0" fontId="0" fillId="0" borderId="0" xfId="0" applyBorder="1" applyAlignment="1">
      <alignment vertical="top" wrapText="1"/>
    </xf>
    <xf numFmtId="0" fontId="0" fillId="3" borderId="8" xfId="0" applyFill="1" applyBorder="1" applyAlignment="1">
      <alignment vertical="center" wrapText="1"/>
    </xf>
    <xf numFmtId="0" fontId="0" fillId="0" borderId="14" xfId="0" applyBorder="1"/>
    <xf numFmtId="0" fontId="0" fillId="0" borderId="8" xfId="0" applyFill="1" applyBorder="1"/>
    <xf numFmtId="44" fontId="0" fillId="0" borderId="0" xfId="0" applyNumberFormat="1" applyBorder="1"/>
    <xf numFmtId="0" fontId="0" fillId="6" borderId="3" xfId="0" applyFill="1" applyBorder="1"/>
    <xf numFmtId="0" fontId="0" fillId="2" borderId="8" xfId="0" applyFill="1"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right" vertical="center" wrapText="1"/>
    </xf>
    <xf numFmtId="3" fontId="0" fillId="0" borderId="0" xfId="0" applyNumberFormat="1" applyBorder="1" applyAlignment="1">
      <alignment horizontal="right" vertical="center" wrapText="1"/>
    </xf>
    <xf numFmtId="0" fontId="0" fillId="0" borderId="0" xfId="0"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Border="1" applyAlignment="1">
      <alignment horizontal="right" vertical="center" wrapText="1"/>
    </xf>
    <xf numFmtId="3" fontId="0" fillId="3" borderId="0" xfId="0" applyNumberFormat="1" applyFill="1" applyBorder="1" applyAlignment="1">
      <alignment horizontal="right" vertical="center" wrapText="1"/>
    </xf>
    <xf numFmtId="0" fontId="0" fillId="3" borderId="0" xfId="0" applyFill="1" applyBorder="1" applyAlignment="1">
      <alignment horizontal="left" vertical="center" wrapText="1"/>
    </xf>
    <xf numFmtId="164" fontId="0" fillId="6" borderId="0" xfId="0" applyNumberFormat="1" applyFill="1" applyBorder="1"/>
    <xf numFmtId="0" fontId="0" fillId="0" borderId="10" xfId="0" applyBorder="1" applyAlignment="1">
      <alignment horizontal="left" vertical="top" wrapText="1"/>
    </xf>
    <xf numFmtId="0" fontId="0" fillId="0" borderId="11" xfId="0" applyBorder="1" applyAlignment="1">
      <alignment horizontal="left" vertical="top" wrapText="1"/>
    </xf>
    <xf numFmtId="0" fontId="0" fillId="4" borderId="0" xfId="0" applyFill="1" applyAlignment="1">
      <alignment horizontal="center"/>
    </xf>
    <xf numFmtId="0" fontId="0" fillId="4" borderId="0" xfId="0" applyFill="1" applyAlignment="1">
      <alignment horizontal="center" vertical="center" wrapText="1"/>
    </xf>
    <xf numFmtId="0" fontId="0" fillId="0" borderId="0" xfId="0" applyAlignment="1">
      <alignment horizontal="left" vertical="center" wrapText="1"/>
    </xf>
    <xf numFmtId="0" fontId="0" fillId="3" borderId="0" xfId="0" applyFill="1" applyAlignment="1">
      <alignment horizontal="left" vertical="center" wrapText="1"/>
    </xf>
    <xf numFmtId="0" fontId="0" fillId="0" borderId="0" xfId="0"/>
    <xf numFmtId="0" fontId="0" fillId="0" borderId="1" xfId="0" applyBorder="1"/>
    <xf numFmtId="0" fontId="0" fillId="2" borderId="0" xfId="0" applyFill="1" applyAlignment="1">
      <alignment horizontal="left" vertical="center" wrapText="1"/>
    </xf>
    <xf numFmtId="0" fontId="0" fillId="0" borderId="0" xfId="0" applyFill="1" applyAlignment="1">
      <alignment horizontal="left" vertical="center" wrapText="1"/>
    </xf>
    <xf numFmtId="0" fontId="0" fillId="0" borderId="0" xfId="0" applyFill="1"/>
    <xf numFmtId="0" fontId="0" fillId="0" borderId="0" xfId="0" applyBorder="1"/>
    <xf numFmtId="0" fontId="1" fillId="0" borderId="0" xfId="0" applyFont="1" applyAlignment="1">
      <alignment horizontal="left" vertical="center" wrapText="1"/>
    </xf>
    <xf numFmtId="0" fontId="0" fillId="0" borderId="8" xfId="0" applyFill="1" applyBorder="1" applyAlignment="1">
      <alignment wrapText="1"/>
    </xf>
    <xf numFmtId="0" fontId="0" fillId="0" borderId="0" xfId="0" applyFill="1" applyBorder="1" applyAlignment="1">
      <alignment wrapText="1"/>
    </xf>
    <xf numFmtId="0" fontId="0" fillId="0" borderId="9" xfId="0" applyFill="1" applyBorder="1" applyAlignment="1">
      <alignment wrapText="1"/>
    </xf>
    <xf numFmtId="44" fontId="0" fillId="0" borderId="0" xfId="1" applyFont="1" applyFill="1" applyBorder="1"/>
    <xf numFmtId="165" fontId="0" fillId="0" borderId="0" xfId="1" applyNumberFormat="1" applyFont="1" applyFill="1" applyBorder="1"/>
    <xf numFmtId="0" fontId="0" fillId="0" borderId="3" xfId="0" applyFill="1" applyBorder="1"/>
    <xf numFmtId="165" fontId="0" fillId="0" borderId="9" xfId="1" applyNumberFormat="1" applyFont="1" applyFill="1" applyBorder="1"/>
    <xf numFmtId="166" fontId="0" fillId="0" borderId="0" xfId="2" applyNumberFormat="1" applyFont="1" applyFill="1" applyAlignment="1">
      <alignment horizontal="right" vertical="center" wrapText="1"/>
    </xf>
    <xf numFmtId="0" fontId="0" fillId="7" borderId="4" xfId="0" applyFill="1" applyBorder="1"/>
    <xf numFmtId="0" fontId="0" fillId="7" borderId="5" xfId="0" applyFill="1" applyBorder="1"/>
    <xf numFmtId="44" fontId="0" fillId="7" borderId="5" xfId="1" applyFont="1" applyFill="1" applyBorder="1"/>
    <xf numFmtId="165" fontId="0" fillId="7" borderId="5" xfId="1" applyNumberFormat="1" applyFont="1" applyFill="1" applyBorder="1"/>
    <xf numFmtId="0" fontId="0" fillId="7" borderId="6" xfId="0" applyFill="1" applyBorder="1"/>
    <xf numFmtId="165" fontId="0" fillId="7" borderId="7" xfId="1" applyNumberFormat="1" applyFont="1" applyFill="1" applyBorder="1"/>
    <xf numFmtId="0" fontId="0" fillId="7" borderId="8" xfId="0" applyFill="1" applyBorder="1" applyAlignment="1">
      <alignment wrapText="1"/>
    </xf>
    <xf numFmtId="0" fontId="0" fillId="7" borderId="0" xfId="0" applyFill="1" applyBorder="1"/>
    <xf numFmtId="44" fontId="0" fillId="7" borderId="0" xfId="1" applyFont="1" applyFill="1" applyBorder="1"/>
    <xf numFmtId="165" fontId="0" fillId="7" borderId="0" xfId="1" applyNumberFormat="1" applyFont="1" applyFill="1" applyBorder="1"/>
    <xf numFmtId="0" fontId="0" fillId="7" borderId="3" xfId="0" applyFill="1" applyBorder="1"/>
    <xf numFmtId="165" fontId="0" fillId="7" borderId="9" xfId="1" applyNumberFormat="1" applyFont="1" applyFill="1" applyBorder="1"/>
    <xf numFmtId="0" fontId="0" fillId="7" borderId="8" xfId="0" applyFill="1" applyBorder="1"/>
    <xf numFmtId="0" fontId="0" fillId="7" borderId="10" xfId="0" applyFill="1" applyBorder="1"/>
    <xf numFmtId="0" fontId="0" fillId="7" borderId="11" xfId="0" applyFill="1" applyBorder="1"/>
    <xf numFmtId="44" fontId="0" fillId="7" borderId="11" xfId="1" applyFont="1" applyFill="1" applyBorder="1"/>
    <xf numFmtId="165" fontId="0" fillId="7" borderId="11" xfId="1" applyNumberFormat="1" applyFont="1" applyFill="1" applyBorder="1"/>
    <xf numFmtId="0" fontId="0" fillId="7" borderId="12" xfId="0" applyFill="1" applyBorder="1"/>
    <xf numFmtId="165" fontId="0" fillId="7" borderId="13" xfId="1" applyNumberFormat="1" applyFont="1" applyFill="1" applyBorder="1"/>
    <xf numFmtId="0" fontId="0" fillId="0" borderId="0" xfId="0" applyAlignment="1">
      <alignment horizontal="center" vertical="center" wrapText="1"/>
    </xf>
    <xf numFmtId="0" fontId="0" fillId="0" borderId="0" xfId="0" applyAlignment="1">
      <alignment horizontal="left" vertical="center" wrapText="1"/>
    </xf>
    <xf numFmtId="0" fontId="0" fillId="2" borderId="0" xfId="0" applyFill="1" applyAlignment="1">
      <alignment horizontal="left" vertical="center" wrapText="1"/>
    </xf>
    <xf numFmtId="0" fontId="0" fillId="0" borderId="1" xfId="0" applyBorder="1"/>
    <xf numFmtId="0" fontId="0" fillId="0" borderId="0" xfId="0"/>
    <xf numFmtId="0" fontId="0" fillId="3" borderId="0" xfId="0" applyFill="1" applyAlignment="1">
      <alignment horizontal="left" vertical="center" wrapText="1"/>
    </xf>
    <xf numFmtId="0" fontId="0" fillId="0" borderId="2" xfId="0" applyBorder="1"/>
    <xf numFmtId="0" fontId="0" fillId="2" borderId="0" xfId="0" applyFill="1" applyAlignment="1">
      <alignment horizontal="center" vertical="center" wrapText="1"/>
    </xf>
    <xf numFmtId="0" fontId="0" fillId="2" borderId="0" xfId="0" applyFill="1" applyAlignment="1">
      <alignment horizontal="right" vertical="center" wrapText="1"/>
    </xf>
    <xf numFmtId="0" fontId="0" fillId="0" borderId="0" xfId="0" applyFill="1" applyAlignment="1">
      <alignment horizontal="left" vertical="center" wrapText="1"/>
    </xf>
    <xf numFmtId="0" fontId="0" fillId="0" borderId="2" xfId="0" applyFill="1" applyBorder="1"/>
    <xf numFmtId="0" fontId="0" fillId="0" borderId="0" xfId="0" applyFill="1"/>
    <xf numFmtId="0" fontId="0" fillId="0" borderId="0" xfId="0" applyFill="1" applyAlignment="1">
      <alignment horizontal="right" vertical="center" wrapText="1"/>
    </xf>
    <xf numFmtId="0" fontId="0" fillId="0" borderId="1" xfId="0" applyFill="1" applyBorder="1"/>
    <xf numFmtId="0" fontId="7" fillId="0" borderId="0" xfId="0" applyFont="1" applyAlignment="1">
      <alignment horizontal="left" vertical="center" wrapText="1"/>
    </xf>
    <xf numFmtId="0" fontId="0" fillId="0" borderId="8" xfId="0" applyBorder="1" applyAlignment="1">
      <alignment horizontal="left" vertical="center" wrapText="1"/>
    </xf>
    <xf numFmtId="0" fontId="0" fillId="2" borderId="0" xfId="0" applyFill="1" applyBorder="1" applyAlignment="1">
      <alignment horizontal="right" vertical="center" wrapText="1"/>
    </xf>
    <xf numFmtId="0" fontId="0" fillId="3" borderId="8" xfId="0" applyFill="1" applyBorder="1" applyAlignment="1">
      <alignment horizontal="left" vertical="center" wrapText="1"/>
    </xf>
    <xf numFmtId="0" fontId="0" fillId="0" borderId="0" xfId="0" applyBorder="1"/>
    <xf numFmtId="0" fontId="1" fillId="0" borderId="0" xfId="0" applyFont="1" applyAlignment="1">
      <alignment horizontal="left" vertical="center" wrapText="1"/>
    </xf>
    <xf numFmtId="0" fontId="0" fillId="0" borderId="0" xfId="0"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activeX1.xml><?xml version="1.0" encoding="utf-8"?>
<ax:ocx xmlns:ax="http://schemas.microsoft.com/office/2006/activeX" xmlns:r="http://schemas.openxmlformats.org/officeDocument/2006/relationships" ax:classid="{5512D118-5CC6-11CF-8D67-00AA00BDCE1D}" ax:persistence="persistStream" r:id="rId1"/>
</file>

<file path=xl/activeX/activeX10.xml><?xml version="1.0" encoding="utf-8"?>
<ax:ocx xmlns:ax="http://schemas.microsoft.com/office/2006/activeX" xmlns:r="http://schemas.openxmlformats.org/officeDocument/2006/relationships" ax:classid="{5512D118-5CC6-11CF-8D67-00AA00BDCE1D}" ax:persistence="persistStream" r:id="rId1"/>
</file>

<file path=xl/activeX/activeX11.xml><?xml version="1.0" encoding="utf-8"?>
<ax:ocx xmlns:ax="http://schemas.microsoft.com/office/2006/activeX" xmlns:r="http://schemas.openxmlformats.org/officeDocument/2006/relationships" ax:classid="{5512D11A-5CC6-11CF-8D67-00AA00BDCE1D}" ax:persistence="persistStream" r:id="rId1"/>
</file>

<file path=xl/activeX/activeX12.xml><?xml version="1.0" encoding="utf-8"?>
<ax:ocx xmlns:ax="http://schemas.microsoft.com/office/2006/activeX" xmlns:r="http://schemas.openxmlformats.org/officeDocument/2006/relationships" ax:classid="{5512D118-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A-5CC6-11CF-8D67-00AA00BDCE1D}" ax:persistence="persistStream" r:id="rId1"/>
</file>

<file path=xl/activeX/activeX15.xml><?xml version="1.0" encoding="utf-8"?>
<ax:ocx xmlns:ax="http://schemas.microsoft.com/office/2006/activeX" xmlns:r="http://schemas.openxmlformats.org/officeDocument/2006/relationships" ax:classid="{5512D118-5CC6-11CF-8D67-00AA00BDCE1D}" ax:persistence="persistStream" r:id="rId1"/>
</file>

<file path=xl/activeX/activeX16.xml><?xml version="1.0" encoding="utf-8"?>
<ax:ocx xmlns:ax="http://schemas.microsoft.com/office/2006/activeX" xmlns:r="http://schemas.openxmlformats.org/officeDocument/2006/relationships" ax:classid="{5512D118-5CC6-11CF-8D67-00AA00BDCE1D}" ax:persistence="persistStream" r:id="rId1"/>
</file>

<file path=xl/activeX/activeX17.xml><?xml version="1.0" encoding="utf-8"?>
<ax:ocx xmlns:ax="http://schemas.microsoft.com/office/2006/activeX" xmlns:r="http://schemas.openxmlformats.org/officeDocument/2006/relationships" ax:classid="{5512D11A-5CC6-11CF-8D67-00AA00BDCE1D}" ax:persistence="persistStream" r:id="rId1"/>
</file>

<file path=xl/activeX/activeX18.xml><?xml version="1.0" encoding="utf-8"?>
<ax:ocx xmlns:ax="http://schemas.microsoft.com/office/2006/activeX" xmlns:r="http://schemas.openxmlformats.org/officeDocument/2006/relationships" ax:classid="{5512D11A-5CC6-11CF-8D67-00AA00BDCE1D}" ax:persistence="persistStream" r:id="rId1"/>
</file>

<file path=xl/activeX/activeX19.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8-5CC6-11CF-8D67-00AA00BDCE1D}" ax:persistence="persistStream" r:id="rId1"/>
</file>

<file path=xl/activeX/activeX20.xml><?xml version="1.0" encoding="utf-8"?>
<ax:ocx xmlns:ax="http://schemas.microsoft.com/office/2006/activeX" xmlns:r="http://schemas.openxmlformats.org/officeDocument/2006/relationships" ax:classid="{5512D11A-5CC6-11CF-8D67-00AA00BDCE1D}" ax:persistence="persistStream" r:id="rId1"/>
</file>

<file path=xl/activeX/activeX21.xml><?xml version="1.0" encoding="utf-8"?>
<ax:ocx xmlns:ax="http://schemas.microsoft.com/office/2006/activeX" xmlns:r="http://schemas.openxmlformats.org/officeDocument/2006/relationships" ax:classid="{5512D11A-5CC6-11CF-8D67-00AA00BDCE1D}" ax:persistence="persistStream" r:id="rId1"/>
</file>

<file path=xl/activeX/activeX22.xml><?xml version="1.0" encoding="utf-8"?>
<ax:ocx xmlns:ax="http://schemas.microsoft.com/office/2006/activeX" xmlns:r="http://schemas.openxmlformats.org/officeDocument/2006/relationships" ax:classid="{5512D118-5CC6-11CF-8D67-00AA00BDCE1D}" ax:persistence="persistStream" r:id="rId1"/>
</file>

<file path=xl/activeX/activeX23.xml><?xml version="1.0" encoding="utf-8"?>
<ax:ocx xmlns:ax="http://schemas.microsoft.com/office/2006/activeX" xmlns:r="http://schemas.openxmlformats.org/officeDocument/2006/relationships" ax:classid="{5512D118-5CC6-11CF-8D67-00AA00BDCE1D}" ax:persistence="persistStream" r:id="rId1"/>
</file>

<file path=xl/activeX/activeX24.xml><?xml version="1.0" encoding="utf-8"?>
<ax:ocx xmlns:ax="http://schemas.microsoft.com/office/2006/activeX" xmlns:r="http://schemas.openxmlformats.org/officeDocument/2006/relationships" ax:classid="{5512D11A-5CC6-11CF-8D67-00AA00BDCE1D}" ax:persistence="persistStream" r:id="rId1"/>
</file>

<file path=xl/activeX/activeX25.xml><?xml version="1.0" encoding="utf-8"?>
<ax:ocx xmlns:ax="http://schemas.microsoft.com/office/2006/activeX" xmlns:r="http://schemas.openxmlformats.org/officeDocument/2006/relationships" ax:classid="{5512D11A-5CC6-11CF-8D67-00AA00BDCE1D}" ax:persistence="persistStream" r:id="rId1"/>
</file>

<file path=xl/activeX/activeX26.xml><?xml version="1.0" encoding="utf-8"?>
<ax:ocx xmlns:ax="http://schemas.microsoft.com/office/2006/activeX" xmlns:r="http://schemas.openxmlformats.org/officeDocument/2006/relationships" ax:classid="{5512D11A-5CC6-11CF-8D67-00AA00BDCE1D}" ax:persistence="persistStream" r:id="rId1"/>
</file>

<file path=xl/activeX/activeX27.xml><?xml version="1.0" encoding="utf-8"?>
<ax:ocx xmlns:ax="http://schemas.microsoft.com/office/2006/activeX" xmlns:r="http://schemas.openxmlformats.org/officeDocument/2006/relationships" ax:classid="{5512D11A-5CC6-11CF-8D67-00AA00BDCE1D}" ax:persistence="persistStream" r:id="rId1"/>
</file>

<file path=xl/activeX/activeX28.xml><?xml version="1.0" encoding="utf-8"?>
<ax:ocx xmlns:ax="http://schemas.microsoft.com/office/2006/activeX" xmlns:r="http://schemas.openxmlformats.org/officeDocument/2006/relationships" ax:classid="{5512D11A-5CC6-11CF-8D67-00AA00BDCE1D}" ax:persistence="persistStream" r:id="rId1"/>
</file>

<file path=xl/activeX/activeX29.xml><?xml version="1.0" encoding="utf-8"?>
<ax:ocx xmlns:ax="http://schemas.microsoft.com/office/2006/activeX" xmlns:r="http://schemas.openxmlformats.org/officeDocument/2006/relationships" ax:classid="{5512D118-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30.xml><?xml version="1.0" encoding="utf-8"?>
<ax:ocx xmlns:ax="http://schemas.microsoft.com/office/2006/activeX" xmlns:r="http://schemas.openxmlformats.org/officeDocument/2006/relationships" ax:classid="{5512D118-5CC6-11CF-8D67-00AA00BDCE1D}" ax:persistence="persistStream" r:id="rId1"/>
</file>

<file path=xl/activeX/activeX31.xml><?xml version="1.0" encoding="utf-8"?>
<ax:ocx xmlns:ax="http://schemas.microsoft.com/office/2006/activeX" xmlns:r="http://schemas.openxmlformats.org/officeDocument/2006/relationships" ax:classid="{5512D11A-5CC6-11CF-8D67-00AA00BDCE1D}" ax:persistence="persistStream" r:id="rId1"/>
</file>

<file path=xl/activeX/activeX32.xml><?xml version="1.0" encoding="utf-8"?>
<ax:ocx xmlns:ax="http://schemas.microsoft.com/office/2006/activeX" xmlns:r="http://schemas.openxmlformats.org/officeDocument/2006/relationships" ax:classid="{5512D11A-5CC6-11CF-8D67-00AA00BDCE1D}" ax:persistence="persistStream" r:id="rId1"/>
</file>

<file path=xl/activeX/activeX33.xml><?xml version="1.0" encoding="utf-8"?>
<ax:ocx xmlns:ax="http://schemas.microsoft.com/office/2006/activeX" xmlns:r="http://schemas.openxmlformats.org/officeDocument/2006/relationships" ax:classid="{5512D11A-5CC6-11CF-8D67-00AA00BDCE1D}" ax:persistence="persistStream" r:id="rId1"/>
</file>

<file path=xl/activeX/activeX34.xml><?xml version="1.0" encoding="utf-8"?>
<ax:ocx xmlns:ax="http://schemas.microsoft.com/office/2006/activeX" xmlns:r="http://schemas.openxmlformats.org/officeDocument/2006/relationships" ax:classid="{5512D11A-5CC6-11CF-8D67-00AA00BDCE1D}" ax:persistence="persistStream" r:id="rId1"/>
</file>

<file path=xl/activeX/activeX35.xml><?xml version="1.0" encoding="utf-8"?>
<ax:ocx xmlns:ax="http://schemas.microsoft.com/office/2006/activeX" xmlns:r="http://schemas.openxmlformats.org/officeDocument/2006/relationships" ax:classid="{5512D11A-5CC6-11CF-8D67-00AA00BDCE1D}" ax:persistence="persistStream" r:id="rId1"/>
</file>

<file path=xl/activeX/activeX36.xml><?xml version="1.0" encoding="utf-8"?>
<ax:ocx xmlns:ax="http://schemas.microsoft.com/office/2006/activeX" xmlns:r="http://schemas.openxmlformats.org/officeDocument/2006/relationships" ax:classid="{5512D11A-5CC6-11CF-8D67-00AA00BDCE1D}" ax:persistence="persistStream" r:id="rId1"/>
</file>

<file path=xl/activeX/activeX37.xml><?xml version="1.0" encoding="utf-8"?>
<ax:ocx xmlns:ax="http://schemas.microsoft.com/office/2006/activeX" xmlns:r="http://schemas.openxmlformats.org/officeDocument/2006/relationships" ax:classid="{5512D11A-5CC6-11CF-8D67-00AA00BDCE1D}" ax:persistence="persistStream" r:id="rId1"/>
</file>

<file path=xl/activeX/activeX38.xml><?xml version="1.0" encoding="utf-8"?>
<ax:ocx xmlns:ax="http://schemas.microsoft.com/office/2006/activeX" xmlns:r="http://schemas.openxmlformats.org/officeDocument/2006/relationships" ax:classid="{5512D11A-5CC6-11CF-8D67-00AA00BDCE1D}" ax:persistence="persistStream" r:id="rId1"/>
</file>

<file path=xl/activeX/activeX39.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8-5CC6-11CF-8D67-00AA00BDCE1D}" ax:persistence="persistStream" r:id="rId1"/>
</file>

<file path=xl/activeX/activeX40.xml><?xml version="1.0" encoding="utf-8"?>
<ax:ocx xmlns:ax="http://schemas.microsoft.com/office/2006/activeX" xmlns:r="http://schemas.openxmlformats.org/officeDocument/2006/relationships" ax:classid="{5512D11A-5CC6-11CF-8D67-00AA00BDCE1D}" ax:persistence="persistStream" r:id="rId1"/>
</file>

<file path=xl/activeX/activeX41.xml><?xml version="1.0" encoding="utf-8"?>
<ax:ocx xmlns:ax="http://schemas.microsoft.com/office/2006/activeX" xmlns:r="http://schemas.openxmlformats.org/officeDocument/2006/relationships" ax:classid="{5512D11A-5CC6-11CF-8D67-00AA00BDCE1D}" ax:persistence="persistStream" r:id="rId1"/>
</file>

<file path=xl/activeX/activeX42.xml><?xml version="1.0" encoding="utf-8"?>
<ax:ocx xmlns:ax="http://schemas.microsoft.com/office/2006/activeX" xmlns:r="http://schemas.openxmlformats.org/officeDocument/2006/relationships" ax:classid="{5512D11A-5CC6-11CF-8D67-00AA00BDCE1D}" ax:persistence="persistStream" r:id="rId1"/>
</file>

<file path=xl/activeX/activeX43.xml><?xml version="1.0" encoding="utf-8"?>
<ax:ocx xmlns:ax="http://schemas.microsoft.com/office/2006/activeX" xmlns:r="http://schemas.openxmlformats.org/officeDocument/2006/relationships" ax:classid="{5512D11A-5CC6-11CF-8D67-00AA00BDCE1D}" ax:persistence="persistStream" r:id="rId1"/>
</file>

<file path=xl/activeX/activeX44.xml><?xml version="1.0" encoding="utf-8"?>
<ax:ocx xmlns:ax="http://schemas.microsoft.com/office/2006/activeX" xmlns:r="http://schemas.openxmlformats.org/officeDocument/2006/relationships" ax:classid="{5512D11A-5CC6-11CF-8D67-00AA00BDCE1D}" ax:persistence="persistStream" r:id="rId1"/>
</file>

<file path=xl/activeX/activeX45.xml><?xml version="1.0" encoding="utf-8"?>
<ax:ocx xmlns:ax="http://schemas.microsoft.com/office/2006/activeX" xmlns:r="http://schemas.openxmlformats.org/officeDocument/2006/relationships" ax:classid="{5512D11A-5CC6-11CF-8D67-00AA00BDCE1D}" ax:persistence="persistStream" r:id="rId1"/>
</file>

<file path=xl/activeX/activeX46.xml><?xml version="1.0" encoding="utf-8"?>
<ax:ocx xmlns:ax="http://schemas.microsoft.com/office/2006/activeX" xmlns:r="http://schemas.openxmlformats.org/officeDocument/2006/relationships" ax:classid="{5512D11A-5CC6-11CF-8D67-00AA00BDCE1D}" ax:persistence="persistStream" r:id="rId1"/>
</file>

<file path=xl/activeX/activeX47.xml><?xml version="1.0" encoding="utf-8"?>
<ax:ocx xmlns:ax="http://schemas.microsoft.com/office/2006/activeX" xmlns:r="http://schemas.openxmlformats.org/officeDocument/2006/relationships" ax:classid="{5512D11A-5CC6-11CF-8D67-00AA00BDCE1D}" ax:persistence="persistStream" r:id="rId1"/>
</file>

<file path=xl/activeX/activeX48.xml><?xml version="1.0" encoding="utf-8"?>
<ax:ocx xmlns:ax="http://schemas.microsoft.com/office/2006/activeX" xmlns:r="http://schemas.openxmlformats.org/officeDocument/2006/relationships" ax:classid="{5512D11A-5CC6-11CF-8D67-00AA00BDCE1D}" ax:persistence="persistStream" r:id="rId1"/>
</file>

<file path=xl/activeX/activeX49.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8-5CC6-11CF-8D67-00AA00BDCE1D}" ax:persistence="persistStream" r:id="rId1"/>
</file>

<file path=xl/activeX/activeX50.xml><?xml version="1.0" encoding="utf-8"?>
<ax:ocx xmlns:ax="http://schemas.microsoft.com/office/2006/activeX" xmlns:r="http://schemas.openxmlformats.org/officeDocument/2006/relationships" ax:classid="{5512D11A-5CC6-11CF-8D67-00AA00BDCE1D}" ax:persistence="persistStream" r:id="rId1"/>
</file>

<file path=xl/activeX/activeX51.xml><?xml version="1.0" encoding="utf-8"?>
<ax:ocx xmlns:ax="http://schemas.microsoft.com/office/2006/activeX" xmlns:r="http://schemas.openxmlformats.org/officeDocument/2006/relationships" ax:classid="{5512D11A-5CC6-11CF-8D67-00AA00BDCE1D}" ax:persistence="persistStream" r:id="rId1"/>
</file>

<file path=xl/activeX/activeX52.xml><?xml version="1.0" encoding="utf-8"?>
<ax:ocx xmlns:ax="http://schemas.microsoft.com/office/2006/activeX" xmlns:r="http://schemas.openxmlformats.org/officeDocument/2006/relationships" ax:classid="{5512D11A-5CC6-11CF-8D67-00AA00BDCE1D}" ax:persistence="persistStream" r:id="rId1"/>
</file>

<file path=xl/activeX/activeX53.xml><?xml version="1.0" encoding="utf-8"?>
<ax:ocx xmlns:ax="http://schemas.microsoft.com/office/2006/activeX" xmlns:r="http://schemas.openxmlformats.org/officeDocument/2006/relationships" ax:classid="{5512D11A-5CC6-11CF-8D67-00AA00BDCE1D}" ax:persistence="persistStream" r:id="rId1"/>
</file>

<file path=xl/activeX/activeX54.xml><?xml version="1.0" encoding="utf-8"?>
<ax:ocx xmlns:ax="http://schemas.microsoft.com/office/2006/activeX" xmlns:r="http://schemas.openxmlformats.org/officeDocument/2006/relationships" ax:classid="{5512D11A-5CC6-11CF-8D67-00AA00BDCE1D}" ax:persistence="persistStream" r:id="rId1"/>
</file>

<file path=xl/activeX/activeX55.xml><?xml version="1.0" encoding="utf-8"?>
<ax:ocx xmlns:ax="http://schemas.microsoft.com/office/2006/activeX" xmlns:r="http://schemas.openxmlformats.org/officeDocument/2006/relationships" ax:classid="{5512D11A-5CC6-11CF-8D67-00AA00BDCE1D}" ax:persistence="persistStream" r:id="rId1"/>
</file>

<file path=xl/activeX/activeX56.xml><?xml version="1.0" encoding="utf-8"?>
<ax:ocx xmlns:ax="http://schemas.microsoft.com/office/2006/activeX" xmlns:r="http://schemas.openxmlformats.org/officeDocument/2006/relationships" ax:classid="{5512D11A-5CC6-11CF-8D67-00AA00BDCE1D}" ax:persistence="persistStream" r:id="rId1"/>
</file>

<file path=xl/activeX/activeX57.xml><?xml version="1.0" encoding="utf-8"?>
<ax:ocx xmlns:ax="http://schemas.microsoft.com/office/2006/activeX" xmlns:r="http://schemas.openxmlformats.org/officeDocument/2006/relationships" ax:classid="{5512D11A-5CC6-11CF-8D67-00AA00BDCE1D}" ax:persistence="persistStream" r:id="rId1"/>
</file>

<file path=xl/activeX/activeX58.xml><?xml version="1.0" encoding="utf-8"?>
<ax:ocx xmlns:ax="http://schemas.microsoft.com/office/2006/activeX" xmlns:r="http://schemas.openxmlformats.org/officeDocument/2006/relationships" ax:classid="{5512D11A-5CC6-11CF-8D67-00AA00BDCE1D}" ax:persistence="persistStream" r:id="rId1"/>
</file>

<file path=xl/activeX/activeX59.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60.xml><?xml version="1.0" encoding="utf-8"?>
<ax:ocx xmlns:ax="http://schemas.microsoft.com/office/2006/activeX" xmlns:r="http://schemas.openxmlformats.org/officeDocument/2006/relationships" ax:classid="{5512D11A-5CC6-11CF-8D67-00AA00BDCE1D}" ax:persistence="persistStream" r:id="rId1"/>
</file>

<file path=xl/activeX/activeX61.xml><?xml version="1.0" encoding="utf-8"?>
<ax:ocx xmlns:ax="http://schemas.microsoft.com/office/2006/activeX" xmlns:r="http://schemas.openxmlformats.org/officeDocument/2006/relationships" ax:classid="{5512D11A-5CC6-11CF-8D67-00AA00BDCE1D}" ax:persistence="persistStream" r:id="rId1"/>
</file>

<file path=xl/activeX/activeX62.xml><?xml version="1.0" encoding="utf-8"?>
<ax:ocx xmlns:ax="http://schemas.microsoft.com/office/2006/activeX" xmlns:r="http://schemas.openxmlformats.org/officeDocument/2006/relationships" ax:classid="{5512D11A-5CC6-11CF-8D67-00AA00BDCE1D}" ax:persistence="persistStream" r:id="rId1"/>
</file>

<file path=xl/activeX/activeX63.xml><?xml version="1.0" encoding="utf-8"?>
<ax:ocx xmlns:ax="http://schemas.microsoft.com/office/2006/activeX" xmlns:r="http://schemas.openxmlformats.org/officeDocument/2006/relationships" ax:classid="{5512D11A-5CC6-11CF-8D67-00AA00BDCE1D}" ax:persistence="persistStream" r:id="rId1"/>
</file>

<file path=xl/activeX/activeX64.xml><?xml version="1.0" encoding="utf-8"?>
<ax:ocx xmlns:ax="http://schemas.microsoft.com/office/2006/activeX" xmlns:r="http://schemas.openxmlformats.org/officeDocument/2006/relationships" ax:classid="{5512D11A-5CC6-11CF-8D67-00AA00BDCE1D}" ax:persistence="persistStream" r:id="rId1"/>
</file>

<file path=xl/activeX/activeX65.xml><?xml version="1.0" encoding="utf-8"?>
<ax:ocx xmlns:ax="http://schemas.microsoft.com/office/2006/activeX" xmlns:r="http://schemas.openxmlformats.org/officeDocument/2006/relationships" ax:classid="{5512D11A-5CC6-11CF-8D67-00AA00BDCE1D}" ax:persistence="persistStream" r:id="rId1"/>
</file>

<file path=xl/activeX/activeX66.xml><?xml version="1.0" encoding="utf-8"?>
<ax:ocx xmlns:ax="http://schemas.microsoft.com/office/2006/activeX" xmlns:r="http://schemas.openxmlformats.org/officeDocument/2006/relationships" ax:classid="{5512D11A-5CC6-11CF-8D67-00AA00BDCE1D}" ax:persistence="persistStream" r:id="rId1"/>
</file>

<file path=xl/activeX/activeX67.xml><?xml version="1.0" encoding="utf-8"?>
<ax:ocx xmlns:ax="http://schemas.microsoft.com/office/2006/activeX" xmlns:r="http://schemas.openxmlformats.org/officeDocument/2006/relationships" ax:classid="{5512D11A-5CC6-11CF-8D67-00AA00BDCE1D}" ax:persistence="persistStream" r:id="rId1"/>
</file>

<file path=xl/activeX/activeX68.xml><?xml version="1.0" encoding="utf-8"?>
<ax:ocx xmlns:ax="http://schemas.microsoft.com/office/2006/activeX" xmlns:r="http://schemas.openxmlformats.org/officeDocument/2006/relationships" ax:classid="{5512D11A-5CC6-11CF-8D67-00AA00BDCE1D}" ax:persistence="persistStream" r:id="rId1"/>
</file>

<file path=xl/activeX/activeX69.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1A-5CC6-11CF-8D67-00AA00BDCE1D}" ax:persistence="persistStream" r:id="rId1"/>
</file>

<file path=xl/activeX/activeX70.xml><?xml version="1.0" encoding="utf-8"?>
<ax:ocx xmlns:ax="http://schemas.microsoft.com/office/2006/activeX" xmlns:r="http://schemas.openxmlformats.org/officeDocument/2006/relationships" ax:classid="{5512D11A-5CC6-11CF-8D67-00AA00BDCE1D}" ax:persistence="persistStream" r:id="rId1"/>
</file>

<file path=xl/activeX/activeX71.xml><?xml version="1.0" encoding="utf-8"?>
<ax:ocx xmlns:ax="http://schemas.microsoft.com/office/2006/activeX" xmlns:r="http://schemas.openxmlformats.org/officeDocument/2006/relationships" ax:classid="{5512D11A-5CC6-11CF-8D67-00AA00BDCE1D}" ax:persistence="persistStream" r:id="rId1"/>
</file>

<file path=xl/activeX/activeX72.xml><?xml version="1.0" encoding="utf-8"?>
<ax:ocx xmlns:ax="http://schemas.microsoft.com/office/2006/activeX" xmlns:r="http://schemas.openxmlformats.org/officeDocument/2006/relationships" ax:classid="{5512D11A-5CC6-11CF-8D67-00AA00BDCE1D}" ax:persistence="persistStream" r:id="rId1"/>
</file>

<file path=xl/activeX/activeX73.xml><?xml version="1.0" encoding="utf-8"?>
<ax:ocx xmlns:ax="http://schemas.microsoft.com/office/2006/activeX" xmlns:r="http://schemas.openxmlformats.org/officeDocument/2006/relationships" ax:classid="{5512D11A-5CC6-11CF-8D67-00AA00BDCE1D}" ax:persistence="persistStream" r:id="rId1"/>
</file>

<file path=xl/activeX/activeX74.xml><?xml version="1.0" encoding="utf-8"?>
<ax:ocx xmlns:ax="http://schemas.microsoft.com/office/2006/activeX" xmlns:r="http://schemas.openxmlformats.org/officeDocument/2006/relationships" ax:classid="{5512D11A-5CC6-11CF-8D67-00AA00BDCE1D}" ax:persistence="persistStream" r:id="rId1"/>
</file>

<file path=xl/activeX/activeX75.xml><?xml version="1.0" encoding="utf-8"?>
<ax:ocx xmlns:ax="http://schemas.microsoft.com/office/2006/activeX" xmlns:r="http://schemas.openxmlformats.org/officeDocument/2006/relationships" ax:classid="{5512D11A-5CC6-11CF-8D67-00AA00BDCE1D}" ax:persistence="persistStream" r:id="rId1"/>
</file>

<file path=xl/activeX/activeX76.xml><?xml version="1.0" encoding="utf-8"?>
<ax:ocx xmlns:ax="http://schemas.microsoft.com/office/2006/activeX" xmlns:r="http://schemas.openxmlformats.org/officeDocument/2006/relationships" ax:classid="{5512D11A-5CC6-11CF-8D67-00AA00BDCE1D}" ax:persistence="persistStream" r:id="rId1"/>
</file>

<file path=xl/activeX/activeX77.xml><?xml version="1.0" encoding="utf-8"?>
<ax:ocx xmlns:ax="http://schemas.microsoft.com/office/2006/activeX" xmlns:r="http://schemas.openxmlformats.org/officeDocument/2006/relationships" ax:classid="{5512D11A-5CC6-11CF-8D67-00AA00BDCE1D}" ax:persistence="persistStream" r:id="rId1"/>
</file>

<file path=xl/activeX/activeX78.xml><?xml version="1.0" encoding="utf-8"?>
<ax:ocx xmlns:ax="http://schemas.microsoft.com/office/2006/activeX" xmlns:r="http://schemas.openxmlformats.org/officeDocument/2006/relationships" ax:classid="{5512D11A-5CC6-11CF-8D67-00AA00BDCE1D}" ax:persistence="persistStream" r:id="rId1"/>
</file>

<file path=xl/activeX/activeX79.xml><?xml version="1.0" encoding="utf-8"?>
<ax:ocx xmlns:ax="http://schemas.microsoft.com/office/2006/activeX" xmlns:r="http://schemas.openxmlformats.org/officeDocument/2006/relationships" ax:classid="{5512D11A-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80.xml><?xml version="1.0" encoding="utf-8"?>
<ax:ocx xmlns:ax="http://schemas.microsoft.com/office/2006/activeX" xmlns:r="http://schemas.openxmlformats.org/officeDocument/2006/relationships" ax:classid="{5512D11A-5CC6-11CF-8D67-00AA00BDCE1D}" ax:persistence="persistStream" r:id="rId1"/>
</file>

<file path=xl/activeX/activeX81.xml><?xml version="1.0" encoding="utf-8"?>
<ax:ocx xmlns:ax="http://schemas.microsoft.com/office/2006/activeX" xmlns:r="http://schemas.openxmlformats.org/officeDocument/2006/relationships" ax:classid="{5512D11A-5CC6-11CF-8D67-00AA00BDCE1D}" ax:persistence="persistStream" r:id="rId1"/>
</file>

<file path=xl/activeX/activeX82.xml><?xml version="1.0" encoding="utf-8"?>
<ax:ocx xmlns:ax="http://schemas.microsoft.com/office/2006/activeX" xmlns:r="http://schemas.openxmlformats.org/officeDocument/2006/relationships" ax:classid="{5512D11A-5CC6-11CF-8D67-00AA00BDCE1D}" ax:persistence="persistStream" r:id="rId1"/>
</file>

<file path=xl/activeX/activeX83.xml><?xml version="1.0" encoding="utf-8"?>
<ax:ocx xmlns:ax="http://schemas.microsoft.com/office/2006/activeX" xmlns:r="http://schemas.openxmlformats.org/officeDocument/2006/relationships" ax:classid="{5512D11A-5CC6-11CF-8D67-00AA00BDCE1D}" ax:persistence="persistStream" r:id="rId1"/>
</file>

<file path=xl/activeX/activeX84.xml><?xml version="1.0" encoding="utf-8"?>
<ax:ocx xmlns:ax="http://schemas.microsoft.com/office/2006/activeX" xmlns:r="http://schemas.openxmlformats.org/officeDocument/2006/relationships" ax:classid="{5512D11A-5CC6-11CF-8D67-00AA00BDCE1D}" ax:persistence="persistStream" r:id="rId1"/>
</file>

<file path=xl/activeX/activeX85.xml><?xml version="1.0" encoding="utf-8"?>
<ax:ocx xmlns:ax="http://schemas.microsoft.com/office/2006/activeX" xmlns:r="http://schemas.openxmlformats.org/officeDocument/2006/relationships" ax:classid="{5512D11A-5CC6-11CF-8D67-00AA00BDCE1D}" ax:persistence="persistStream" r:id="rId1"/>
</file>

<file path=xl/activeX/activeX86.xml><?xml version="1.0" encoding="utf-8"?>
<ax:ocx xmlns:ax="http://schemas.microsoft.com/office/2006/activeX" xmlns:r="http://schemas.openxmlformats.org/officeDocument/2006/relationships" ax:classid="{5512D11A-5CC6-11CF-8D67-00AA00BDCE1D}" ax:persistence="persistStream" r:id="rId1"/>
</file>

<file path=xl/activeX/activeX87.xml><?xml version="1.0" encoding="utf-8"?>
<ax:ocx xmlns:ax="http://schemas.microsoft.com/office/2006/activeX" xmlns:r="http://schemas.openxmlformats.org/officeDocument/2006/relationships" ax:classid="{5512D118-5CC6-11CF-8D67-00AA00BDCE1D}" ax:persistence="persistStream" r:id="rId1"/>
</file>

<file path=xl/activeX/activeX88.xml><?xml version="1.0" encoding="utf-8"?>
<ax:ocx xmlns:ax="http://schemas.microsoft.com/office/2006/activeX" xmlns:r="http://schemas.openxmlformats.org/officeDocument/2006/relationships" ax:classid="{5512D118-5CC6-11CF-8D67-00AA00BDCE1D}" ax:persistence="persistStream" r:id="rId1"/>
</file>

<file path=xl/activeX/activeX89.xml><?xml version="1.0" encoding="utf-8"?>
<ax:ocx xmlns:ax="http://schemas.microsoft.com/office/2006/activeX" xmlns:r="http://schemas.openxmlformats.org/officeDocument/2006/relationships" ax:classid="{5512D118-5CC6-11CF-8D67-00AA00BDCE1D}" ax:persistence="persistStream" r:id="rId1"/>
</file>

<file path=xl/activeX/activeX9.xml><?xml version="1.0" encoding="utf-8"?>
<ax:ocx xmlns:ax="http://schemas.microsoft.com/office/2006/activeX" xmlns:r="http://schemas.openxmlformats.org/officeDocument/2006/relationships" ax:classid="{5512D118-5CC6-11CF-8D67-00AA00BDCE1D}" ax:persistence="persistStream" r:id="rId1"/>
</file>

<file path=xl/activeX/activeX90.xml><?xml version="1.0" encoding="utf-8"?>
<ax:ocx xmlns:ax="http://schemas.microsoft.com/office/2006/activeX" xmlns:r="http://schemas.openxmlformats.org/officeDocument/2006/relationships" ax:classid="{5512D118-5CC6-11CF-8D67-00AA00BDCE1D}" ax:persistence="persistStream" r:id="rId1"/>
</file>

<file path=xl/activeX/activeX91.xml><?xml version="1.0" encoding="utf-8"?>
<ax:ocx xmlns:ax="http://schemas.microsoft.com/office/2006/activeX" xmlns:r="http://schemas.openxmlformats.org/officeDocument/2006/relationships" ax:classid="{5512D11A-5CC6-11CF-8D67-00AA00BDCE1D}" ax:persistence="persistStream" r:id="rId1"/>
</file>

<file path=xl/activeX/activeX92.xml><?xml version="1.0" encoding="utf-8"?>
<ax:ocx xmlns:ax="http://schemas.microsoft.com/office/2006/activeX" xmlns:r="http://schemas.openxmlformats.org/officeDocument/2006/relationships" ax:classid="{5512D118-5CC6-11CF-8D67-00AA00BDCE1D}" ax:persistence="persistStream" r:id="rId1"/>
</file>

<file path=xl/activeX/activeX93.xml><?xml version="1.0" encoding="utf-8"?>
<ax:ocx xmlns:ax="http://schemas.microsoft.com/office/2006/activeX" xmlns:r="http://schemas.openxmlformats.org/officeDocument/2006/relationships" ax:classid="{5512D118-5CC6-11CF-8D67-00AA00BDCE1D}" ax:persistence="persistStream" r:id="rId1"/>
</file>

<file path=xl/activeX/activeX94.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6.emf"/><Relationship Id="rId1" Type="http://schemas.openxmlformats.org/officeDocument/2006/relationships/image" Target="../media/image5.emf"/><Relationship Id="rId5" Type="http://schemas.openxmlformats.org/officeDocument/2006/relationships/image" Target="../media/image7.emf"/><Relationship Id="rId4"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8.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17.emf"/><Relationship Id="rId2" Type="http://schemas.openxmlformats.org/officeDocument/2006/relationships/image" Target="../media/image2.emf"/><Relationship Id="rId1" Type="http://schemas.openxmlformats.org/officeDocument/2006/relationships/image" Target="../media/image13.emf"/><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14.emf"/></Relationships>
</file>

<file path=xl/drawings/_rels/vmlDrawing5.vml.rels><?xml version="1.0" encoding="UTF-8" standalone="yes"?>
<Relationships xmlns="http://schemas.openxmlformats.org/package/2006/relationships"><Relationship Id="rId13" Type="http://schemas.openxmlformats.org/officeDocument/2006/relationships/image" Target="../media/image28.emf"/><Relationship Id="rId18" Type="http://schemas.openxmlformats.org/officeDocument/2006/relationships/image" Target="../media/image33.emf"/><Relationship Id="rId26" Type="http://schemas.openxmlformats.org/officeDocument/2006/relationships/image" Target="../media/image41.emf"/><Relationship Id="rId39" Type="http://schemas.openxmlformats.org/officeDocument/2006/relationships/image" Target="../media/image54.emf"/><Relationship Id="rId21" Type="http://schemas.openxmlformats.org/officeDocument/2006/relationships/image" Target="../media/image36.emf"/><Relationship Id="rId34" Type="http://schemas.openxmlformats.org/officeDocument/2006/relationships/image" Target="../media/image49.emf"/><Relationship Id="rId42" Type="http://schemas.openxmlformats.org/officeDocument/2006/relationships/image" Target="../media/image57.emf"/><Relationship Id="rId47" Type="http://schemas.openxmlformats.org/officeDocument/2006/relationships/image" Target="../media/image62.emf"/><Relationship Id="rId50" Type="http://schemas.openxmlformats.org/officeDocument/2006/relationships/image" Target="../media/image65.emf"/><Relationship Id="rId55" Type="http://schemas.openxmlformats.org/officeDocument/2006/relationships/image" Target="../media/image70.emf"/><Relationship Id="rId7" Type="http://schemas.openxmlformats.org/officeDocument/2006/relationships/image" Target="../media/image22.emf"/><Relationship Id="rId12" Type="http://schemas.openxmlformats.org/officeDocument/2006/relationships/image" Target="../media/image27.emf"/><Relationship Id="rId17" Type="http://schemas.openxmlformats.org/officeDocument/2006/relationships/image" Target="../media/image32.emf"/><Relationship Id="rId25" Type="http://schemas.openxmlformats.org/officeDocument/2006/relationships/image" Target="../media/image40.emf"/><Relationship Id="rId33" Type="http://schemas.openxmlformats.org/officeDocument/2006/relationships/image" Target="../media/image48.emf"/><Relationship Id="rId38" Type="http://schemas.openxmlformats.org/officeDocument/2006/relationships/image" Target="../media/image53.emf"/><Relationship Id="rId46" Type="http://schemas.openxmlformats.org/officeDocument/2006/relationships/image" Target="../media/image61.emf"/><Relationship Id="rId59" Type="http://schemas.openxmlformats.org/officeDocument/2006/relationships/image" Target="../media/image74.emf"/><Relationship Id="rId2" Type="http://schemas.openxmlformats.org/officeDocument/2006/relationships/image" Target="../media/image3.emf"/><Relationship Id="rId16" Type="http://schemas.openxmlformats.org/officeDocument/2006/relationships/image" Target="../media/image31.emf"/><Relationship Id="rId20" Type="http://schemas.openxmlformats.org/officeDocument/2006/relationships/image" Target="../media/image35.emf"/><Relationship Id="rId29" Type="http://schemas.openxmlformats.org/officeDocument/2006/relationships/image" Target="../media/image44.emf"/><Relationship Id="rId41" Type="http://schemas.openxmlformats.org/officeDocument/2006/relationships/image" Target="../media/image56.emf"/><Relationship Id="rId54" Type="http://schemas.openxmlformats.org/officeDocument/2006/relationships/image" Target="../media/image69.emf"/><Relationship Id="rId1" Type="http://schemas.openxmlformats.org/officeDocument/2006/relationships/image" Target="../media/image18.emf"/><Relationship Id="rId6" Type="http://schemas.openxmlformats.org/officeDocument/2006/relationships/image" Target="../media/image21.emf"/><Relationship Id="rId11" Type="http://schemas.openxmlformats.org/officeDocument/2006/relationships/image" Target="../media/image26.emf"/><Relationship Id="rId24" Type="http://schemas.openxmlformats.org/officeDocument/2006/relationships/image" Target="../media/image39.emf"/><Relationship Id="rId32" Type="http://schemas.openxmlformats.org/officeDocument/2006/relationships/image" Target="../media/image47.emf"/><Relationship Id="rId37" Type="http://schemas.openxmlformats.org/officeDocument/2006/relationships/image" Target="../media/image52.emf"/><Relationship Id="rId40" Type="http://schemas.openxmlformats.org/officeDocument/2006/relationships/image" Target="../media/image55.emf"/><Relationship Id="rId45" Type="http://schemas.openxmlformats.org/officeDocument/2006/relationships/image" Target="../media/image60.emf"/><Relationship Id="rId53" Type="http://schemas.openxmlformats.org/officeDocument/2006/relationships/image" Target="../media/image68.emf"/><Relationship Id="rId58" Type="http://schemas.openxmlformats.org/officeDocument/2006/relationships/image" Target="../media/image73.emf"/><Relationship Id="rId5" Type="http://schemas.openxmlformats.org/officeDocument/2006/relationships/image" Target="../media/image20.emf"/><Relationship Id="rId15" Type="http://schemas.openxmlformats.org/officeDocument/2006/relationships/image" Target="../media/image30.emf"/><Relationship Id="rId23" Type="http://schemas.openxmlformats.org/officeDocument/2006/relationships/image" Target="../media/image38.emf"/><Relationship Id="rId28" Type="http://schemas.openxmlformats.org/officeDocument/2006/relationships/image" Target="../media/image43.emf"/><Relationship Id="rId36" Type="http://schemas.openxmlformats.org/officeDocument/2006/relationships/image" Target="../media/image51.emf"/><Relationship Id="rId49" Type="http://schemas.openxmlformats.org/officeDocument/2006/relationships/image" Target="../media/image64.emf"/><Relationship Id="rId57" Type="http://schemas.openxmlformats.org/officeDocument/2006/relationships/image" Target="../media/image72.emf"/><Relationship Id="rId10" Type="http://schemas.openxmlformats.org/officeDocument/2006/relationships/image" Target="../media/image25.emf"/><Relationship Id="rId19" Type="http://schemas.openxmlformats.org/officeDocument/2006/relationships/image" Target="../media/image34.emf"/><Relationship Id="rId31" Type="http://schemas.openxmlformats.org/officeDocument/2006/relationships/image" Target="../media/image46.emf"/><Relationship Id="rId44" Type="http://schemas.openxmlformats.org/officeDocument/2006/relationships/image" Target="../media/image59.emf"/><Relationship Id="rId52" Type="http://schemas.openxmlformats.org/officeDocument/2006/relationships/image" Target="../media/image67.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 Id="rId27" Type="http://schemas.openxmlformats.org/officeDocument/2006/relationships/image" Target="../media/image42.emf"/><Relationship Id="rId30" Type="http://schemas.openxmlformats.org/officeDocument/2006/relationships/image" Target="../media/image45.emf"/><Relationship Id="rId35" Type="http://schemas.openxmlformats.org/officeDocument/2006/relationships/image" Target="../media/image50.emf"/><Relationship Id="rId43" Type="http://schemas.openxmlformats.org/officeDocument/2006/relationships/image" Target="../media/image58.emf"/><Relationship Id="rId48" Type="http://schemas.openxmlformats.org/officeDocument/2006/relationships/image" Target="../media/image63.emf"/><Relationship Id="rId56" Type="http://schemas.openxmlformats.org/officeDocument/2006/relationships/image" Target="../media/image71.emf"/><Relationship Id="rId8" Type="http://schemas.openxmlformats.org/officeDocument/2006/relationships/image" Target="../media/image23.emf"/><Relationship Id="rId51" Type="http://schemas.openxmlformats.org/officeDocument/2006/relationships/image" Target="../media/image66.emf"/><Relationship Id="rId3"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75.emf"/><Relationship Id="rId4" Type="http://schemas.openxmlformats.org/officeDocument/2006/relationships/image" Target="../media/image7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2.xml"/><Relationship Id="rId7" Type="http://schemas.openxmlformats.org/officeDocument/2006/relationships/control" Target="../activeX/activeX6.xml"/><Relationship Id="rId2" Type="http://schemas.openxmlformats.org/officeDocument/2006/relationships/control" Target="../activeX/activeX1.xml"/><Relationship Id="rId1" Type="http://schemas.openxmlformats.org/officeDocument/2006/relationships/vmlDrawing" Target="../drawings/vmlDrawing1.vml"/><Relationship Id="rId6" Type="http://schemas.openxmlformats.org/officeDocument/2006/relationships/control" Target="../activeX/activeX5.xml"/><Relationship Id="rId5" Type="http://schemas.openxmlformats.org/officeDocument/2006/relationships/control" Target="../activeX/activeX4.xml"/><Relationship Id="rId4"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3.xml"/><Relationship Id="rId3" Type="http://schemas.openxmlformats.org/officeDocument/2006/relationships/control" Target="../activeX/activeX8.xml"/><Relationship Id="rId7" Type="http://schemas.openxmlformats.org/officeDocument/2006/relationships/control" Target="../activeX/activeX12.xml"/><Relationship Id="rId2" Type="http://schemas.openxmlformats.org/officeDocument/2006/relationships/control" Target="../activeX/activeX7.xml"/><Relationship Id="rId1" Type="http://schemas.openxmlformats.org/officeDocument/2006/relationships/vmlDrawing" Target="../drawings/vmlDrawing2.vml"/><Relationship Id="rId6" Type="http://schemas.openxmlformats.org/officeDocument/2006/relationships/control" Target="../activeX/activeX11.xml"/><Relationship Id="rId5" Type="http://schemas.openxmlformats.org/officeDocument/2006/relationships/control" Target="../activeX/activeX10.xml"/><Relationship Id="rId4" Type="http://schemas.openxmlformats.org/officeDocument/2006/relationships/control" Target="../activeX/activeX9.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9.xml"/><Relationship Id="rId3" Type="http://schemas.openxmlformats.org/officeDocument/2006/relationships/control" Target="../activeX/activeX14.xml"/><Relationship Id="rId7" Type="http://schemas.openxmlformats.org/officeDocument/2006/relationships/control" Target="../activeX/activeX18.xml"/><Relationship Id="rId2" Type="http://schemas.openxmlformats.org/officeDocument/2006/relationships/vmlDrawing" Target="../drawings/vmlDrawing3.vml"/><Relationship Id="rId1" Type="http://schemas.openxmlformats.org/officeDocument/2006/relationships/printerSettings" Target="../printerSettings/printerSettings1.bin"/><Relationship Id="rId6" Type="http://schemas.openxmlformats.org/officeDocument/2006/relationships/control" Target="../activeX/activeX17.xml"/><Relationship Id="rId5" Type="http://schemas.openxmlformats.org/officeDocument/2006/relationships/control" Target="../activeX/activeX16.xml"/><Relationship Id="rId4" Type="http://schemas.openxmlformats.org/officeDocument/2006/relationships/control" Target="../activeX/activeX15.xml"/><Relationship Id="rId9" Type="http://schemas.openxmlformats.org/officeDocument/2006/relationships/control" Target="../activeX/activeX20.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6.xml"/><Relationship Id="rId3" Type="http://schemas.openxmlformats.org/officeDocument/2006/relationships/control" Target="../activeX/activeX21.xml"/><Relationship Id="rId7" Type="http://schemas.openxmlformats.org/officeDocument/2006/relationships/control" Target="../activeX/activeX25.xml"/><Relationship Id="rId2" Type="http://schemas.openxmlformats.org/officeDocument/2006/relationships/vmlDrawing" Target="../drawings/vmlDrawing4.vml"/><Relationship Id="rId1" Type="http://schemas.openxmlformats.org/officeDocument/2006/relationships/printerSettings" Target="../printerSettings/printerSettings2.bin"/><Relationship Id="rId6" Type="http://schemas.openxmlformats.org/officeDocument/2006/relationships/control" Target="../activeX/activeX24.xml"/><Relationship Id="rId5" Type="http://schemas.openxmlformats.org/officeDocument/2006/relationships/control" Target="../activeX/activeX23.xml"/><Relationship Id="rId4" Type="http://schemas.openxmlformats.org/officeDocument/2006/relationships/control" Target="../activeX/activeX22.xml"/><Relationship Id="rId9" Type="http://schemas.openxmlformats.org/officeDocument/2006/relationships/control" Target="../activeX/activeX27.xml"/></Relationships>
</file>

<file path=xl/worksheets/_rels/sheet5.xml.rels><?xml version="1.0" encoding="UTF-8" standalone="yes"?>
<Relationships xmlns="http://schemas.openxmlformats.org/package/2006/relationships"><Relationship Id="rId13" Type="http://schemas.openxmlformats.org/officeDocument/2006/relationships/control" Target="../activeX/activeX39.xml"/><Relationship Id="rId18" Type="http://schemas.openxmlformats.org/officeDocument/2006/relationships/control" Target="../activeX/activeX44.xml"/><Relationship Id="rId26" Type="http://schemas.openxmlformats.org/officeDocument/2006/relationships/control" Target="../activeX/activeX52.xml"/><Relationship Id="rId39" Type="http://schemas.openxmlformats.org/officeDocument/2006/relationships/control" Target="../activeX/activeX65.xml"/><Relationship Id="rId21" Type="http://schemas.openxmlformats.org/officeDocument/2006/relationships/control" Target="../activeX/activeX47.xml"/><Relationship Id="rId34" Type="http://schemas.openxmlformats.org/officeDocument/2006/relationships/control" Target="../activeX/activeX60.xml"/><Relationship Id="rId42" Type="http://schemas.openxmlformats.org/officeDocument/2006/relationships/control" Target="../activeX/activeX68.xml"/><Relationship Id="rId47" Type="http://schemas.openxmlformats.org/officeDocument/2006/relationships/control" Target="../activeX/activeX73.xml"/><Relationship Id="rId50" Type="http://schemas.openxmlformats.org/officeDocument/2006/relationships/control" Target="../activeX/activeX76.xml"/><Relationship Id="rId55" Type="http://schemas.openxmlformats.org/officeDocument/2006/relationships/control" Target="../activeX/activeX81.xml"/><Relationship Id="rId7" Type="http://schemas.openxmlformats.org/officeDocument/2006/relationships/control" Target="../activeX/activeX33.xml"/><Relationship Id="rId2" Type="http://schemas.openxmlformats.org/officeDocument/2006/relationships/control" Target="../activeX/activeX28.xml"/><Relationship Id="rId16" Type="http://schemas.openxmlformats.org/officeDocument/2006/relationships/control" Target="../activeX/activeX42.xml"/><Relationship Id="rId20" Type="http://schemas.openxmlformats.org/officeDocument/2006/relationships/control" Target="../activeX/activeX46.xml"/><Relationship Id="rId29" Type="http://schemas.openxmlformats.org/officeDocument/2006/relationships/control" Target="../activeX/activeX55.xml"/><Relationship Id="rId41" Type="http://schemas.openxmlformats.org/officeDocument/2006/relationships/control" Target="../activeX/activeX67.xml"/><Relationship Id="rId54" Type="http://schemas.openxmlformats.org/officeDocument/2006/relationships/control" Target="../activeX/activeX80.xml"/><Relationship Id="rId62" Type="http://schemas.openxmlformats.org/officeDocument/2006/relationships/control" Target="../activeX/activeX88.xml"/><Relationship Id="rId1" Type="http://schemas.openxmlformats.org/officeDocument/2006/relationships/vmlDrawing" Target="../drawings/vmlDrawing5.vml"/><Relationship Id="rId6" Type="http://schemas.openxmlformats.org/officeDocument/2006/relationships/control" Target="../activeX/activeX32.xml"/><Relationship Id="rId11" Type="http://schemas.openxmlformats.org/officeDocument/2006/relationships/control" Target="../activeX/activeX37.xml"/><Relationship Id="rId24" Type="http://schemas.openxmlformats.org/officeDocument/2006/relationships/control" Target="../activeX/activeX50.xml"/><Relationship Id="rId32" Type="http://schemas.openxmlformats.org/officeDocument/2006/relationships/control" Target="../activeX/activeX58.xml"/><Relationship Id="rId37" Type="http://schemas.openxmlformats.org/officeDocument/2006/relationships/control" Target="../activeX/activeX63.xml"/><Relationship Id="rId40" Type="http://schemas.openxmlformats.org/officeDocument/2006/relationships/control" Target="../activeX/activeX66.xml"/><Relationship Id="rId45" Type="http://schemas.openxmlformats.org/officeDocument/2006/relationships/control" Target="../activeX/activeX71.xml"/><Relationship Id="rId53" Type="http://schemas.openxmlformats.org/officeDocument/2006/relationships/control" Target="../activeX/activeX79.xml"/><Relationship Id="rId58" Type="http://schemas.openxmlformats.org/officeDocument/2006/relationships/control" Target="../activeX/activeX84.xml"/><Relationship Id="rId5" Type="http://schemas.openxmlformats.org/officeDocument/2006/relationships/control" Target="../activeX/activeX31.xml"/><Relationship Id="rId15" Type="http://schemas.openxmlformats.org/officeDocument/2006/relationships/control" Target="../activeX/activeX41.xml"/><Relationship Id="rId23" Type="http://schemas.openxmlformats.org/officeDocument/2006/relationships/control" Target="../activeX/activeX49.xml"/><Relationship Id="rId28" Type="http://schemas.openxmlformats.org/officeDocument/2006/relationships/control" Target="../activeX/activeX54.xml"/><Relationship Id="rId36" Type="http://schemas.openxmlformats.org/officeDocument/2006/relationships/control" Target="../activeX/activeX62.xml"/><Relationship Id="rId49" Type="http://schemas.openxmlformats.org/officeDocument/2006/relationships/control" Target="../activeX/activeX75.xml"/><Relationship Id="rId57" Type="http://schemas.openxmlformats.org/officeDocument/2006/relationships/control" Target="../activeX/activeX83.xml"/><Relationship Id="rId61" Type="http://schemas.openxmlformats.org/officeDocument/2006/relationships/control" Target="../activeX/activeX87.xml"/><Relationship Id="rId10" Type="http://schemas.openxmlformats.org/officeDocument/2006/relationships/control" Target="../activeX/activeX36.xml"/><Relationship Id="rId19" Type="http://schemas.openxmlformats.org/officeDocument/2006/relationships/control" Target="../activeX/activeX45.xml"/><Relationship Id="rId31" Type="http://schemas.openxmlformats.org/officeDocument/2006/relationships/control" Target="../activeX/activeX57.xml"/><Relationship Id="rId44" Type="http://schemas.openxmlformats.org/officeDocument/2006/relationships/control" Target="../activeX/activeX70.xml"/><Relationship Id="rId52" Type="http://schemas.openxmlformats.org/officeDocument/2006/relationships/control" Target="../activeX/activeX78.xml"/><Relationship Id="rId60" Type="http://schemas.openxmlformats.org/officeDocument/2006/relationships/control" Target="../activeX/activeX86.xml"/><Relationship Id="rId4" Type="http://schemas.openxmlformats.org/officeDocument/2006/relationships/control" Target="../activeX/activeX30.xml"/><Relationship Id="rId9" Type="http://schemas.openxmlformats.org/officeDocument/2006/relationships/control" Target="../activeX/activeX35.xml"/><Relationship Id="rId14" Type="http://schemas.openxmlformats.org/officeDocument/2006/relationships/control" Target="../activeX/activeX40.xml"/><Relationship Id="rId22" Type="http://schemas.openxmlformats.org/officeDocument/2006/relationships/control" Target="../activeX/activeX48.xml"/><Relationship Id="rId27" Type="http://schemas.openxmlformats.org/officeDocument/2006/relationships/control" Target="../activeX/activeX53.xml"/><Relationship Id="rId30" Type="http://schemas.openxmlformats.org/officeDocument/2006/relationships/control" Target="../activeX/activeX56.xml"/><Relationship Id="rId35" Type="http://schemas.openxmlformats.org/officeDocument/2006/relationships/control" Target="../activeX/activeX61.xml"/><Relationship Id="rId43" Type="http://schemas.openxmlformats.org/officeDocument/2006/relationships/control" Target="../activeX/activeX69.xml"/><Relationship Id="rId48" Type="http://schemas.openxmlformats.org/officeDocument/2006/relationships/control" Target="../activeX/activeX74.xml"/><Relationship Id="rId56" Type="http://schemas.openxmlformats.org/officeDocument/2006/relationships/control" Target="../activeX/activeX82.xml"/><Relationship Id="rId8" Type="http://schemas.openxmlformats.org/officeDocument/2006/relationships/control" Target="../activeX/activeX34.xml"/><Relationship Id="rId51" Type="http://schemas.openxmlformats.org/officeDocument/2006/relationships/control" Target="../activeX/activeX77.xml"/><Relationship Id="rId3" Type="http://schemas.openxmlformats.org/officeDocument/2006/relationships/control" Target="../activeX/activeX29.xml"/><Relationship Id="rId12" Type="http://schemas.openxmlformats.org/officeDocument/2006/relationships/control" Target="../activeX/activeX38.xml"/><Relationship Id="rId17" Type="http://schemas.openxmlformats.org/officeDocument/2006/relationships/control" Target="../activeX/activeX43.xml"/><Relationship Id="rId25" Type="http://schemas.openxmlformats.org/officeDocument/2006/relationships/control" Target="../activeX/activeX51.xml"/><Relationship Id="rId33" Type="http://schemas.openxmlformats.org/officeDocument/2006/relationships/control" Target="../activeX/activeX59.xml"/><Relationship Id="rId38" Type="http://schemas.openxmlformats.org/officeDocument/2006/relationships/control" Target="../activeX/activeX64.xml"/><Relationship Id="rId46" Type="http://schemas.openxmlformats.org/officeDocument/2006/relationships/control" Target="../activeX/activeX72.xml"/><Relationship Id="rId59" Type="http://schemas.openxmlformats.org/officeDocument/2006/relationships/control" Target="../activeX/activeX85.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90.xml"/><Relationship Id="rId7" Type="http://schemas.openxmlformats.org/officeDocument/2006/relationships/control" Target="../activeX/activeX94.xml"/><Relationship Id="rId2" Type="http://schemas.openxmlformats.org/officeDocument/2006/relationships/control" Target="../activeX/activeX89.xml"/><Relationship Id="rId1" Type="http://schemas.openxmlformats.org/officeDocument/2006/relationships/vmlDrawing" Target="../drawings/vmlDrawing6.vml"/><Relationship Id="rId6" Type="http://schemas.openxmlformats.org/officeDocument/2006/relationships/control" Target="../activeX/activeX93.xml"/><Relationship Id="rId5" Type="http://schemas.openxmlformats.org/officeDocument/2006/relationships/control" Target="../activeX/activeX92.xml"/><Relationship Id="rId4" Type="http://schemas.openxmlformats.org/officeDocument/2006/relationships/control" Target="../activeX/activeX91.xml"/></Relationships>
</file>

<file path=xl/worksheets/sheet1.xml><?xml version="1.0" encoding="utf-8"?>
<worksheet xmlns="http://schemas.openxmlformats.org/spreadsheetml/2006/main" xmlns:r="http://schemas.openxmlformats.org/officeDocument/2006/relationships">
  <sheetPr codeName="Sheet1"/>
  <dimension ref="A1:S84"/>
  <sheetViews>
    <sheetView zoomScaleNormal="100" workbookViewId="0"/>
  </sheetViews>
  <sheetFormatPr defaultRowHeight="15"/>
  <cols>
    <col min="1" max="1" width="56.140625" customWidth="1"/>
    <col min="2" max="2" width="35.85546875" bestFit="1" customWidth="1"/>
    <col min="3" max="3" width="11.28515625" bestFit="1" customWidth="1"/>
    <col min="5" max="5" width="11.42578125" customWidth="1"/>
    <col min="6" max="6" width="9.85546875" customWidth="1"/>
    <col min="7" max="7" width="16.28515625" customWidth="1"/>
    <col min="8" max="8" width="12.5703125" bestFit="1" customWidth="1"/>
    <col min="9" max="9" width="12.5703125" style="10" customWidth="1"/>
    <col min="10" max="10" width="12.85546875" bestFit="1" customWidth="1"/>
    <col min="11" max="11" width="11.140625" style="33" bestFit="1" customWidth="1"/>
    <col min="12" max="12" width="13.7109375" style="37" bestFit="1" customWidth="1"/>
    <col min="16" max="16" width="10.85546875" style="33" bestFit="1" customWidth="1"/>
    <col min="17" max="17" width="14.42578125" style="37" bestFit="1" customWidth="1"/>
  </cols>
  <sheetData>
    <row r="1" spans="1:17" ht="15.75" thickBot="1">
      <c r="J1" s="10"/>
    </row>
    <row r="2" spans="1:17">
      <c r="I2" s="138"/>
      <c r="J2" s="139" t="s">
        <v>168</v>
      </c>
      <c r="K2" s="140"/>
      <c r="L2" s="141"/>
      <c r="M2" s="139"/>
      <c r="N2" s="142"/>
      <c r="O2" s="139" t="s">
        <v>195</v>
      </c>
      <c r="P2" s="140"/>
      <c r="Q2" s="143"/>
    </row>
    <row r="3" spans="1:17" ht="60" customHeight="1" thickBot="1">
      <c r="A3" s="157" t="s">
        <v>1</v>
      </c>
      <c r="B3" s="157"/>
      <c r="C3" s="157"/>
      <c r="D3" s="157"/>
      <c r="I3" s="144"/>
      <c r="J3" s="145" t="s">
        <v>50</v>
      </c>
      <c r="K3" s="146" t="s">
        <v>51</v>
      </c>
      <c r="L3" s="147" t="s">
        <v>52</v>
      </c>
      <c r="M3" s="145"/>
      <c r="N3" s="148"/>
      <c r="O3" s="145" t="s">
        <v>50</v>
      </c>
      <c r="P3" s="146" t="s">
        <v>51</v>
      </c>
      <c r="Q3" s="149" t="s">
        <v>52</v>
      </c>
    </row>
    <row r="4" spans="1:17">
      <c r="E4" s="39" t="s">
        <v>46</v>
      </c>
      <c r="F4" s="40"/>
      <c r="G4" s="40" t="s">
        <v>53</v>
      </c>
      <c r="H4" s="57"/>
      <c r="I4" s="150" t="s">
        <v>55</v>
      </c>
      <c r="J4" s="145">
        <v>500</v>
      </c>
      <c r="K4" s="146">
        <v>56</v>
      </c>
      <c r="L4" s="147">
        <f>+J4*K4</f>
        <v>28000</v>
      </c>
      <c r="M4" s="145"/>
      <c r="N4" s="148" t="s">
        <v>55</v>
      </c>
      <c r="O4" s="145">
        <v>25000</v>
      </c>
      <c r="P4" s="146">
        <v>56</v>
      </c>
      <c r="Q4" s="149">
        <f>+O4*P4</f>
        <v>1400000</v>
      </c>
    </row>
    <row r="5" spans="1:17" ht="45" customHeight="1">
      <c r="A5" s="2"/>
      <c r="B5" s="159"/>
      <c r="C5" s="159"/>
      <c r="D5" s="159"/>
      <c r="E5" s="45" t="s">
        <v>44</v>
      </c>
      <c r="F5" s="58" t="s">
        <v>45</v>
      </c>
      <c r="G5" s="58" t="s">
        <v>47</v>
      </c>
      <c r="H5" s="59" t="s">
        <v>54</v>
      </c>
      <c r="I5" s="150" t="s">
        <v>56</v>
      </c>
      <c r="J5" s="145"/>
      <c r="K5" s="146">
        <f>J5</f>
        <v>0</v>
      </c>
      <c r="L5" s="147"/>
      <c r="M5" s="145"/>
      <c r="N5" s="148" t="s">
        <v>56</v>
      </c>
      <c r="O5" s="145"/>
      <c r="P5" s="146">
        <f>O5</f>
        <v>0</v>
      </c>
      <c r="Q5" s="149"/>
    </row>
    <row r="6" spans="1:17">
      <c r="A6" s="1" t="s">
        <v>2</v>
      </c>
      <c r="B6" s="3" t="s">
        <v>3</v>
      </c>
      <c r="C6" s="4">
        <v>650000</v>
      </c>
      <c r="D6" s="3"/>
      <c r="E6" s="60" t="s">
        <v>48</v>
      </c>
      <c r="F6" s="61" t="s">
        <v>48</v>
      </c>
      <c r="G6" s="61" t="s">
        <v>48</v>
      </c>
      <c r="H6" s="62" t="s">
        <v>48</v>
      </c>
      <c r="I6" s="150" t="s">
        <v>60</v>
      </c>
      <c r="J6" s="145">
        <f>+J4</f>
        <v>500</v>
      </c>
      <c r="K6" s="146">
        <v>26</v>
      </c>
      <c r="L6" s="147">
        <f>+J6*K6</f>
        <v>13000</v>
      </c>
      <c r="M6" s="145"/>
      <c r="N6" s="148" t="s">
        <v>60</v>
      </c>
      <c r="O6" s="145">
        <f>+O4</f>
        <v>25000</v>
      </c>
      <c r="P6" s="146">
        <v>26</v>
      </c>
      <c r="Q6" s="149">
        <f>+O6*P6</f>
        <v>650000</v>
      </c>
    </row>
    <row r="7" spans="1:17">
      <c r="A7" s="5" t="s">
        <v>4</v>
      </c>
      <c r="B7" s="6"/>
      <c r="C7" s="7">
        <v>500000</v>
      </c>
      <c r="D7" s="6"/>
      <c r="E7" s="60" t="s">
        <v>48</v>
      </c>
      <c r="F7" s="61" t="s">
        <v>48</v>
      </c>
      <c r="G7" s="61" t="s">
        <v>48</v>
      </c>
      <c r="H7" s="62" t="s">
        <v>48</v>
      </c>
      <c r="I7" s="150" t="s">
        <v>63</v>
      </c>
      <c r="J7" s="145">
        <f>+J6</f>
        <v>500</v>
      </c>
      <c r="K7" s="146">
        <v>20</v>
      </c>
      <c r="L7" s="147">
        <f>+J7*K7</f>
        <v>10000</v>
      </c>
      <c r="M7" s="145"/>
      <c r="N7" s="148" t="s">
        <v>63</v>
      </c>
      <c r="O7" s="145">
        <f>+O6</f>
        <v>25000</v>
      </c>
      <c r="P7" s="146">
        <v>20</v>
      </c>
      <c r="Q7" s="149">
        <f>+O7*P7</f>
        <v>500000</v>
      </c>
    </row>
    <row r="8" spans="1:17">
      <c r="A8" s="1" t="s">
        <v>5</v>
      </c>
      <c r="B8" s="3"/>
      <c r="C8" s="4">
        <v>75000</v>
      </c>
      <c r="D8" s="3"/>
      <c r="E8" s="60" t="s">
        <v>48</v>
      </c>
      <c r="F8" s="61" t="s">
        <v>48</v>
      </c>
      <c r="G8" s="61" t="s">
        <v>48</v>
      </c>
      <c r="H8" s="62" t="s">
        <v>48</v>
      </c>
      <c r="I8" s="150" t="s">
        <v>61</v>
      </c>
      <c r="J8" s="145">
        <f>+J6</f>
        <v>500</v>
      </c>
      <c r="K8" s="146">
        <v>3</v>
      </c>
      <c r="L8" s="147">
        <f>+J8*K8</f>
        <v>1500</v>
      </c>
      <c r="M8" s="145"/>
      <c r="N8" s="148" t="s">
        <v>61</v>
      </c>
      <c r="O8" s="145">
        <f>+O6</f>
        <v>25000</v>
      </c>
      <c r="P8" s="146">
        <v>3</v>
      </c>
      <c r="Q8" s="149">
        <f>+O8*P8</f>
        <v>75000</v>
      </c>
    </row>
    <row r="9" spans="1:17">
      <c r="A9" s="5" t="s">
        <v>6</v>
      </c>
      <c r="B9" s="6"/>
      <c r="C9" s="7">
        <v>50000</v>
      </c>
      <c r="D9" s="6"/>
      <c r="E9" s="60" t="s">
        <v>48</v>
      </c>
      <c r="F9" s="61" t="s">
        <v>48</v>
      </c>
      <c r="G9" s="61" t="s">
        <v>48</v>
      </c>
      <c r="H9" s="62" t="s">
        <v>48</v>
      </c>
      <c r="I9" s="150" t="s">
        <v>62</v>
      </c>
      <c r="J9" s="145">
        <f>+J8</f>
        <v>500</v>
      </c>
      <c r="K9" s="146">
        <f>+L9/J9</f>
        <v>10</v>
      </c>
      <c r="L9" s="147">
        <v>5000</v>
      </c>
      <c r="M9" s="145"/>
      <c r="N9" s="148" t="s">
        <v>62</v>
      </c>
      <c r="O9" s="145">
        <f>+O8</f>
        <v>25000</v>
      </c>
      <c r="P9" s="146">
        <f>+Q9/O9</f>
        <v>0.2</v>
      </c>
      <c r="Q9" s="149">
        <v>5000</v>
      </c>
    </row>
    <row r="10" spans="1:17">
      <c r="A10" s="1" t="s">
        <v>7</v>
      </c>
      <c r="B10" s="3"/>
      <c r="C10" s="4">
        <v>170000</v>
      </c>
      <c r="D10" s="3"/>
      <c r="E10" s="60" t="s">
        <v>49</v>
      </c>
      <c r="F10" s="61" t="s">
        <v>49</v>
      </c>
      <c r="G10" s="61" t="s">
        <v>49</v>
      </c>
      <c r="H10" s="62" t="s">
        <v>49</v>
      </c>
      <c r="I10" s="150"/>
      <c r="J10" s="145"/>
      <c r="K10" s="146"/>
      <c r="L10" s="147"/>
      <c r="M10" s="145"/>
      <c r="N10" s="148"/>
      <c r="O10" s="145"/>
      <c r="P10" s="146"/>
      <c r="Q10" s="149"/>
    </row>
    <row r="11" spans="1:17" ht="15.75" thickBot="1">
      <c r="A11" s="5" t="s">
        <v>8</v>
      </c>
      <c r="B11" s="6"/>
      <c r="C11" s="7">
        <v>300000</v>
      </c>
      <c r="D11" s="6"/>
      <c r="E11" s="63" t="s">
        <v>49</v>
      </c>
      <c r="F11" s="64" t="s">
        <v>49</v>
      </c>
      <c r="G11" s="64" t="s">
        <v>49</v>
      </c>
      <c r="H11" s="65" t="s">
        <v>49</v>
      </c>
      <c r="I11" s="150"/>
      <c r="J11" s="145"/>
      <c r="K11" s="146"/>
      <c r="L11" s="147"/>
      <c r="M11" s="145"/>
      <c r="N11" s="148"/>
      <c r="O11" s="145"/>
      <c r="P11" s="146"/>
      <c r="Q11" s="149"/>
    </row>
    <row r="12" spans="1:17">
      <c r="A12" s="158"/>
      <c r="B12" s="160"/>
      <c r="C12" s="160"/>
      <c r="D12" s="160"/>
      <c r="I12" s="150" t="s">
        <v>57</v>
      </c>
      <c r="J12" s="145"/>
      <c r="K12" s="146"/>
      <c r="L12" s="147">
        <f>+L4-SUM(L5:L9)</f>
        <v>-1500</v>
      </c>
      <c r="M12" s="145"/>
      <c r="N12" s="148" t="s">
        <v>57</v>
      </c>
      <c r="O12" s="145"/>
      <c r="P12" s="146"/>
      <c r="Q12" s="149">
        <f>+Q4-SUM(Q5:Q9)</f>
        <v>170000</v>
      </c>
    </row>
    <row r="13" spans="1:17">
      <c r="A13" s="158"/>
      <c r="B13" s="161"/>
      <c r="C13" s="161"/>
      <c r="D13" s="161"/>
      <c r="I13" s="150" t="s">
        <v>58</v>
      </c>
      <c r="J13" s="145"/>
      <c r="K13" s="146"/>
      <c r="L13" s="147"/>
      <c r="M13" s="145"/>
      <c r="N13" s="148" t="s">
        <v>58</v>
      </c>
      <c r="O13" s="145"/>
      <c r="P13" s="146"/>
      <c r="Q13" s="149"/>
    </row>
    <row r="14" spans="1:17" ht="15.75" thickBot="1">
      <c r="A14" s="5" t="s">
        <v>9</v>
      </c>
      <c r="B14" s="6" t="s">
        <v>3</v>
      </c>
      <c r="C14" s="7">
        <v>1745000</v>
      </c>
      <c r="D14" s="6"/>
      <c r="I14" s="151" t="s">
        <v>59</v>
      </c>
      <c r="J14" s="152"/>
      <c r="K14" s="153"/>
      <c r="L14" s="154"/>
      <c r="M14" s="152"/>
      <c r="N14" s="155" t="s">
        <v>59</v>
      </c>
      <c r="O14" s="152"/>
      <c r="P14" s="153"/>
      <c r="Q14" s="156"/>
    </row>
    <row r="15" spans="1:17">
      <c r="A15" s="158"/>
      <c r="B15" s="11"/>
      <c r="C15" s="11"/>
      <c r="D15" s="11"/>
      <c r="N15" s="10"/>
      <c r="O15" s="10"/>
    </row>
    <row r="16" spans="1:17">
      <c r="A16" s="158"/>
      <c r="B16" s="11"/>
      <c r="C16" s="11"/>
      <c r="D16" s="11"/>
      <c r="N16" s="10"/>
    </row>
    <row r="17" spans="1:15">
      <c r="A17" s="162" t="s">
        <v>10</v>
      </c>
      <c r="B17" s="162"/>
      <c r="C17" s="162"/>
      <c r="D17" s="162"/>
      <c r="N17" s="10"/>
    </row>
    <row r="18" spans="1:15" ht="15.75" thickBot="1">
      <c r="A18" s="163"/>
      <c r="B18" s="163"/>
      <c r="C18" s="163"/>
      <c r="D18" s="163"/>
      <c r="N18" s="10"/>
    </row>
    <row r="19" spans="1:15" ht="15.75" thickTop="1">
      <c r="A19" s="161"/>
      <c r="B19" s="161"/>
      <c r="C19" s="161"/>
      <c r="D19" s="161"/>
      <c r="J19" s="10"/>
      <c r="M19" s="10"/>
      <c r="N19" s="10"/>
    </row>
    <row r="20" spans="1:15">
      <c r="M20" s="10"/>
      <c r="N20" s="10"/>
    </row>
    <row r="21" spans="1:15">
      <c r="A21" s="14" t="s">
        <v>11</v>
      </c>
      <c r="M21" s="10"/>
      <c r="N21" s="10"/>
    </row>
    <row r="22" spans="1:15" ht="90">
      <c r="A22" s="15" t="s">
        <v>12</v>
      </c>
      <c r="B22" s="1" t="s">
        <v>13</v>
      </c>
      <c r="M22" s="10"/>
      <c r="N22" s="10"/>
      <c r="O22" s="10"/>
    </row>
    <row r="23" spans="1:15">
      <c r="M23" s="10"/>
      <c r="N23" s="10"/>
      <c r="O23" s="10"/>
    </row>
    <row r="24" spans="1:15">
      <c r="M24" s="10"/>
      <c r="N24" s="10"/>
      <c r="O24" s="10"/>
    </row>
    <row r="25" spans="1:15">
      <c r="A25" s="14" t="s">
        <v>15</v>
      </c>
      <c r="B25" s="158" t="s">
        <v>16</v>
      </c>
      <c r="C25" s="158"/>
      <c r="M25" s="10"/>
      <c r="N25" s="10"/>
      <c r="O25" s="10"/>
    </row>
    <row r="26" spans="1:15">
      <c r="A26" s="1"/>
      <c r="B26" s="158"/>
      <c r="C26" s="158"/>
      <c r="M26" s="10"/>
      <c r="N26" s="10"/>
      <c r="O26" s="10"/>
    </row>
    <row r="27" spans="1:15">
      <c r="A27" s="158"/>
      <c r="B27" s="17"/>
      <c r="C27" s="18" t="s">
        <v>17</v>
      </c>
      <c r="M27" s="10"/>
      <c r="N27" s="10"/>
      <c r="O27" s="10"/>
    </row>
    <row r="28" spans="1:15">
      <c r="A28" s="158"/>
      <c r="B28" s="17"/>
      <c r="C28" s="18" t="s">
        <v>18</v>
      </c>
      <c r="M28" s="10"/>
      <c r="N28" s="10"/>
      <c r="O28" s="10"/>
    </row>
    <row r="29" spans="1:15">
      <c r="M29" s="10"/>
      <c r="N29" s="10"/>
      <c r="O29" s="10"/>
    </row>
    <row r="30" spans="1:15" ht="75">
      <c r="A30" s="15" t="s">
        <v>19</v>
      </c>
      <c r="B30" s="1" t="s">
        <v>20</v>
      </c>
      <c r="M30" s="10"/>
      <c r="N30" s="10"/>
      <c r="O30" s="10"/>
    </row>
    <row r="31" spans="1:15">
      <c r="M31" s="10"/>
      <c r="N31" s="10"/>
      <c r="O31" s="10"/>
    </row>
    <row r="33" spans="1:4">
      <c r="A33" s="14" t="s">
        <v>21</v>
      </c>
      <c r="B33" s="158" t="s">
        <v>16</v>
      </c>
      <c r="C33" s="158"/>
    </row>
    <row r="34" spans="1:4">
      <c r="A34" s="1"/>
      <c r="B34" s="158"/>
      <c r="C34" s="158"/>
    </row>
    <row r="35" spans="1:4">
      <c r="A35" s="158"/>
      <c r="B35" s="17"/>
      <c r="C35" s="18" t="s">
        <v>17</v>
      </c>
    </row>
    <row r="36" spans="1:4">
      <c r="A36" s="158"/>
      <c r="B36" s="17"/>
      <c r="C36" s="18" t="s">
        <v>18</v>
      </c>
    </row>
    <row r="39" spans="1:4">
      <c r="A39" s="19" t="s">
        <v>22</v>
      </c>
    </row>
    <row r="41" spans="1:4">
      <c r="A41" s="20" t="s">
        <v>12</v>
      </c>
    </row>
    <row r="42" spans="1:4" ht="60">
      <c r="A42" s="1" t="s">
        <v>23</v>
      </c>
    </row>
    <row r="44" spans="1:4">
      <c r="A44" s="164" t="s">
        <v>24</v>
      </c>
      <c r="B44" s="164"/>
      <c r="C44" s="164"/>
      <c r="D44" s="164"/>
    </row>
    <row r="45" spans="1:4">
      <c r="A45" s="1" t="s">
        <v>25</v>
      </c>
      <c r="B45" s="3" t="s">
        <v>3</v>
      </c>
      <c r="C45" s="4">
        <v>13000</v>
      </c>
      <c r="D45" s="3"/>
    </row>
    <row r="46" spans="1:4">
      <c r="A46" s="5" t="s">
        <v>26</v>
      </c>
      <c r="B46" s="6"/>
      <c r="C46" s="7">
        <v>10000</v>
      </c>
      <c r="D46" s="6"/>
    </row>
    <row r="47" spans="1:4">
      <c r="A47" s="1" t="s">
        <v>27</v>
      </c>
      <c r="B47" s="3"/>
      <c r="C47" s="4">
        <v>1500</v>
      </c>
      <c r="D47" s="3"/>
    </row>
    <row r="48" spans="1:4">
      <c r="A48" s="5" t="s">
        <v>28</v>
      </c>
      <c r="B48" s="6"/>
      <c r="C48" s="7">
        <v>5000</v>
      </c>
      <c r="D48" s="6"/>
    </row>
    <row r="49" spans="1:19">
      <c r="A49" s="158"/>
      <c r="B49" s="160"/>
      <c r="C49" s="160"/>
      <c r="D49" s="160"/>
    </row>
    <row r="50" spans="1:19">
      <c r="A50" s="158"/>
      <c r="B50" s="161"/>
      <c r="C50" s="161"/>
      <c r="D50" s="161"/>
    </row>
    <row r="51" spans="1:19">
      <c r="A51" s="5" t="s">
        <v>29</v>
      </c>
      <c r="B51" s="6" t="s">
        <v>3</v>
      </c>
      <c r="C51" s="7">
        <v>29500</v>
      </c>
      <c r="D51" s="6"/>
    </row>
    <row r="52" spans="1:19">
      <c r="A52" s="158"/>
      <c r="B52" s="11"/>
      <c r="C52" s="11"/>
      <c r="D52" s="11"/>
    </row>
    <row r="53" spans="1:19">
      <c r="A53" s="158"/>
      <c r="B53" s="11"/>
      <c r="C53" s="11"/>
      <c r="D53" s="11"/>
    </row>
    <row r="54" spans="1:19">
      <c r="A54" s="162" t="s">
        <v>30</v>
      </c>
      <c r="B54" s="162"/>
      <c r="C54" s="162"/>
      <c r="D54" s="162"/>
    </row>
    <row r="55" spans="1:19" ht="15.75" thickBot="1">
      <c r="A55" s="163"/>
      <c r="B55" s="163"/>
      <c r="C55" s="163"/>
      <c r="D55" s="163"/>
    </row>
    <row r="56" spans="1:19" ht="15.75" thickTop="1">
      <c r="A56" s="161"/>
      <c r="B56" s="161"/>
      <c r="C56" s="161"/>
      <c r="D56" s="161"/>
    </row>
    <row r="58" spans="1:19">
      <c r="A58" s="20" t="s">
        <v>15</v>
      </c>
    </row>
    <row r="59" spans="1:19" ht="45">
      <c r="A59" s="1" t="s">
        <v>31</v>
      </c>
    </row>
    <row r="61" spans="1:19">
      <c r="A61" s="20" t="s">
        <v>19</v>
      </c>
    </row>
    <row r="63" spans="1:19" ht="75">
      <c r="A63" s="1" t="s">
        <v>32</v>
      </c>
      <c r="S63" s="10"/>
    </row>
    <row r="64" spans="1:19">
      <c r="S64" s="10"/>
    </row>
    <row r="65" spans="1:19">
      <c r="A65" s="164" t="s">
        <v>33</v>
      </c>
      <c r="B65" s="164"/>
      <c r="C65" s="164"/>
      <c r="D65" s="164"/>
      <c r="S65" s="10"/>
    </row>
    <row r="66" spans="1:19">
      <c r="A66" s="1" t="s">
        <v>34</v>
      </c>
      <c r="B66" s="3" t="s">
        <v>3</v>
      </c>
      <c r="C66" s="4">
        <v>65000</v>
      </c>
      <c r="D66" s="3"/>
      <c r="S66" s="10"/>
    </row>
    <row r="67" spans="1:19">
      <c r="A67" s="5" t="s">
        <v>35</v>
      </c>
      <c r="B67" s="6"/>
      <c r="C67" s="7">
        <v>50000</v>
      </c>
      <c r="D67" s="6"/>
      <c r="S67" s="10"/>
    </row>
    <row r="68" spans="1:19">
      <c r="A68" s="1" t="s">
        <v>36</v>
      </c>
      <c r="B68" s="3"/>
      <c r="C68" s="4">
        <v>7500</v>
      </c>
      <c r="D68" s="3"/>
      <c r="S68" s="10"/>
    </row>
    <row r="69" spans="1:19">
      <c r="A69" s="5" t="s">
        <v>28</v>
      </c>
      <c r="B69" s="6"/>
      <c r="C69" s="7">
        <v>5000</v>
      </c>
      <c r="D69" s="6"/>
      <c r="S69" s="10"/>
    </row>
    <row r="70" spans="1:19">
      <c r="A70" s="158"/>
      <c r="B70" s="160"/>
      <c r="C70" s="160"/>
      <c r="D70" s="160"/>
      <c r="S70" s="10"/>
    </row>
    <row r="71" spans="1:19">
      <c r="A71" s="158"/>
      <c r="B71" s="161"/>
      <c r="C71" s="161"/>
      <c r="D71" s="161"/>
      <c r="S71" s="10"/>
    </row>
    <row r="72" spans="1:19">
      <c r="A72" s="5" t="s">
        <v>29</v>
      </c>
      <c r="B72" s="6" t="s">
        <v>3</v>
      </c>
      <c r="C72" s="7">
        <v>127500</v>
      </c>
      <c r="D72" s="6"/>
      <c r="S72" s="10"/>
    </row>
    <row r="73" spans="1:19">
      <c r="A73" s="158"/>
      <c r="B73" s="11"/>
      <c r="C73" s="11"/>
      <c r="D73" s="11"/>
      <c r="S73" s="10"/>
    </row>
    <row r="74" spans="1:19">
      <c r="A74" s="158"/>
      <c r="B74" s="11"/>
      <c r="C74" s="11"/>
      <c r="D74" s="11"/>
      <c r="S74" s="10"/>
    </row>
    <row r="75" spans="1:19">
      <c r="A75" s="162" t="s">
        <v>37</v>
      </c>
      <c r="B75" s="162"/>
      <c r="C75" s="162"/>
      <c r="D75" s="162"/>
      <c r="S75" s="10"/>
    </row>
    <row r="76" spans="1:19" ht="15.75" thickBot="1">
      <c r="A76" s="163"/>
      <c r="B76" s="163"/>
      <c r="C76" s="163"/>
      <c r="D76" s="163"/>
      <c r="S76" s="10"/>
    </row>
    <row r="77" spans="1:19" ht="15.75" thickTop="1">
      <c r="A77" s="161"/>
      <c r="B77" s="161"/>
      <c r="C77" s="161"/>
      <c r="D77" s="161"/>
      <c r="S77" s="10"/>
    </row>
    <row r="79" spans="1:19">
      <c r="A79" s="20" t="s">
        <v>21</v>
      </c>
    </row>
    <row r="81" spans="1:3" ht="75">
      <c r="A81" s="1" t="s">
        <v>38</v>
      </c>
    </row>
    <row r="82" spans="1:3">
      <c r="A82" t="s">
        <v>39</v>
      </c>
    </row>
    <row r="83" spans="1:3" ht="105">
      <c r="A83" s="22" t="s">
        <v>40</v>
      </c>
      <c r="B83" s="18" t="s">
        <v>41</v>
      </c>
      <c r="C83" s="18" t="s">
        <v>42</v>
      </c>
    </row>
    <row r="84" spans="1:3" ht="75">
      <c r="A84" s="23" t="s">
        <v>0</v>
      </c>
      <c r="B84" s="18" t="s">
        <v>43</v>
      </c>
      <c r="C84" s="18"/>
    </row>
  </sheetData>
  <mergeCells count="31">
    <mergeCell ref="A73:A74"/>
    <mergeCell ref="A75:D75"/>
    <mergeCell ref="A76:D77"/>
    <mergeCell ref="A52:A53"/>
    <mergeCell ref="A54:D54"/>
    <mergeCell ref="A55:D56"/>
    <mergeCell ref="A65:D65"/>
    <mergeCell ref="A70:A71"/>
    <mergeCell ref="B70:B71"/>
    <mergeCell ref="C70:C71"/>
    <mergeCell ref="D70:D71"/>
    <mergeCell ref="B34:C34"/>
    <mergeCell ref="A35:A36"/>
    <mergeCell ref="A44:D44"/>
    <mergeCell ref="A49:A50"/>
    <mergeCell ref="B49:B50"/>
    <mergeCell ref="C49:C50"/>
    <mergeCell ref="D49:D50"/>
    <mergeCell ref="A3:D3"/>
    <mergeCell ref="B33:C33"/>
    <mergeCell ref="B5:D5"/>
    <mergeCell ref="A12:A13"/>
    <mergeCell ref="B12:B13"/>
    <mergeCell ref="C12:C13"/>
    <mergeCell ref="D12:D13"/>
    <mergeCell ref="A15:A16"/>
    <mergeCell ref="A17:D17"/>
    <mergeCell ref="A18:D19"/>
    <mergeCell ref="B25:C25"/>
    <mergeCell ref="B26:C26"/>
    <mergeCell ref="A27:A28"/>
  </mergeCells>
  <pageMargins left="0.7" right="0.7" top="0.75" bottom="0.75" header="0.3" footer="0.3"/>
  <legacyDrawing r:id="rId1"/>
  <controls>
    <control shapeId="1030" r:id="rId2" name="Control 6"/>
    <control shapeId="1029" r:id="rId3" name="Control 5"/>
    <control shapeId="1028" r:id="rId4" name="Control 4"/>
    <control shapeId="1027" r:id="rId5" name="Control 3"/>
    <control shapeId="1026" r:id="rId6" name="Control 2"/>
    <control shapeId="1025" r:id="rId7" name="Control 1"/>
  </controls>
</worksheet>
</file>

<file path=xl/worksheets/sheet2.xml><?xml version="1.0" encoding="utf-8"?>
<worksheet xmlns="http://schemas.openxmlformats.org/spreadsheetml/2006/main" xmlns:r="http://schemas.openxmlformats.org/officeDocument/2006/relationships">
  <sheetPr codeName="Sheet2"/>
  <dimension ref="A1:D92"/>
  <sheetViews>
    <sheetView topLeftCell="B70" workbookViewId="0">
      <selection activeCell="M76" sqref="M76"/>
    </sheetView>
  </sheetViews>
  <sheetFormatPr defaultRowHeight="15"/>
  <cols>
    <col min="1" max="1" width="67.7109375" customWidth="1"/>
    <col min="2" max="2" width="39.140625" customWidth="1"/>
  </cols>
  <sheetData>
    <row r="1" spans="1:4">
      <c r="A1" t="s">
        <v>64</v>
      </c>
    </row>
    <row r="3" spans="1:4" ht="105">
      <c r="A3" s="9" t="s">
        <v>65</v>
      </c>
    </row>
    <row r="5" spans="1:4">
      <c r="A5" s="8"/>
      <c r="B5" s="165"/>
      <c r="C5" s="165"/>
      <c r="D5" s="165"/>
    </row>
    <row r="6" spans="1:4">
      <c r="A6" s="9" t="s">
        <v>66</v>
      </c>
      <c r="B6" s="3" t="s">
        <v>3</v>
      </c>
      <c r="C6" s="4">
        <v>270000</v>
      </c>
      <c r="D6" s="9"/>
    </row>
    <row r="7" spans="1:4">
      <c r="A7" s="12" t="s">
        <v>67</v>
      </c>
      <c r="B7" s="6"/>
      <c r="C7" s="6" t="s">
        <v>68</v>
      </c>
      <c r="D7" s="12" t="s">
        <v>69</v>
      </c>
    </row>
    <row r="8" spans="1:4">
      <c r="A8" s="9" t="s">
        <v>70</v>
      </c>
      <c r="B8" s="3"/>
      <c r="C8" s="3" t="s">
        <v>71</v>
      </c>
      <c r="D8" s="9" t="s">
        <v>69</v>
      </c>
    </row>
    <row r="9" spans="1:4">
      <c r="A9" s="12" t="s">
        <v>72</v>
      </c>
      <c r="B9" s="6"/>
      <c r="C9" s="6" t="s">
        <v>73</v>
      </c>
      <c r="D9" s="12" t="s">
        <v>69</v>
      </c>
    </row>
    <row r="10" spans="1:4">
      <c r="A10" s="9" t="s">
        <v>74</v>
      </c>
      <c r="B10" s="3"/>
      <c r="C10" s="3" t="s">
        <v>75</v>
      </c>
      <c r="D10" s="9" t="s">
        <v>69</v>
      </c>
    </row>
    <row r="11" spans="1:4">
      <c r="A11" s="162"/>
      <c r="B11" s="160"/>
      <c r="C11" s="160"/>
      <c r="D11" s="160"/>
    </row>
    <row r="12" spans="1:4">
      <c r="A12" s="162"/>
      <c r="B12" s="161"/>
      <c r="C12" s="161"/>
      <c r="D12" s="161"/>
    </row>
    <row r="13" spans="1:4">
      <c r="A13" s="9" t="s">
        <v>76</v>
      </c>
      <c r="B13" s="3"/>
      <c r="C13" s="4">
        <v>216000</v>
      </c>
      <c r="D13" s="9"/>
    </row>
    <row r="14" spans="1:4">
      <c r="A14" s="12" t="s">
        <v>77</v>
      </c>
      <c r="B14" s="6"/>
      <c r="C14" s="6" t="s">
        <v>78</v>
      </c>
      <c r="D14" s="12" t="s">
        <v>69</v>
      </c>
    </row>
    <row r="15" spans="1:4">
      <c r="A15" s="9" t="s">
        <v>79</v>
      </c>
      <c r="B15" s="3"/>
      <c r="C15" s="3" t="s">
        <v>80</v>
      </c>
      <c r="D15" s="9" t="s">
        <v>69</v>
      </c>
    </row>
    <row r="16" spans="1:4">
      <c r="A16" s="12" t="s">
        <v>81</v>
      </c>
      <c r="B16" s="6"/>
      <c r="C16" s="6" t="s">
        <v>82</v>
      </c>
      <c r="D16" s="12" t="s">
        <v>69</v>
      </c>
    </row>
    <row r="17" spans="1:4">
      <c r="A17" s="158"/>
      <c r="B17" s="160"/>
      <c r="C17" s="160"/>
      <c r="D17" s="160"/>
    </row>
    <row r="18" spans="1:4">
      <c r="A18" s="158"/>
      <c r="B18" s="161"/>
      <c r="C18" s="161"/>
      <c r="D18" s="161"/>
    </row>
    <row r="19" spans="1:4">
      <c r="A19" s="12" t="s">
        <v>83</v>
      </c>
      <c r="B19" s="6" t="s">
        <v>3</v>
      </c>
      <c r="C19" s="7">
        <v>88900</v>
      </c>
      <c r="D19" s="12"/>
    </row>
    <row r="20" spans="1:4">
      <c r="A20" s="158"/>
      <c r="B20" s="11"/>
      <c r="C20" s="11"/>
      <c r="D20" s="11"/>
    </row>
    <row r="21" spans="1:4">
      <c r="A21" s="158"/>
      <c r="B21" s="11"/>
      <c r="C21" s="11"/>
      <c r="D21" s="11"/>
    </row>
    <row r="22" spans="1:4" ht="15.75" thickBot="1">
      <c r="A22" s="163"/>
      <c r="B22" s="163"/>
      <c r="C22" s="163"/>
      <c r="D22" s="163"/>
    </row>
    <row r="23" spans="1:4" ht="15.75" thickTop="1">
      <c r="A23" s="161"/>
      <c r="B23" s="161"/>
      <c r="C23" s="161"/>
      <c r="D23" s="161"/>
    </row>
    <row r="25" spans="1:4">
      <c r="A25" s="14" t="s">
        <v>11</v>
      </c>
    </row>
    <row r="26" spans="1:4" ht="30">
      <c r="A26" s="15" t="s">
        <v>84</v>
      </c>
      <c r="B26" s="25" t="s">
        <v>85</v>
      </c>
    </row>
    <row r="28" spans="1:4">
      <c r="A28" s="8" t="s">
        <v>86</v>
      </c>
      <c r="B28" s="16" t="s">
        <v>14</v>
      </c>
    </row>
    <row r="30" spans="1:4" ht="60">
      <c r="A30" s="15" t="s">
        <v>19</v>
      </c>
      <c r="B30" s="9" t="s">
        <v>87</v>
      </c>
    </row>
    <row r="32" spans="1:4">
      <c r="A32" s="8" t="s">
        <v>88</v>
      </c>
      <c r="B32" s="16" t="s">
        <v>14</v>
      </c>
    </row>
    <row r="34" spans="1:3">
      <c r="A34" s="14" t="s">
        <v>21</v>
      </c>
      <c r="B34" s="158" t="s">
        <v>89</v>
      </c>
      <c r="C34" s="158"/>
    </row>
    <row r="35" spans="1:3">
      <c r="A35" s="9"/>
      <c r="B35" s="158"/>
      <c r="C35" s="158"/>
    </row>
    <row r="36" spans="1:3">
      <c r="A36" s="158"/>
      <c r="B36" s="17"/>
      <c r="C36" s="26" t="s">
        <v>90</v>
      </c>
    </row>
    <row r="37" spans="1:3">
      <c r="A37" s="158"/>
      <c r="B37" s="17"/>
      <c r="C37" s="26" t="s">
        <v>91</v>
      </c>
    </row>
    <row r="39" spans="1:3" ht="75">
      <c r="A39" s="15" t="s">
        <v>92</v>
      </c>
      <c r="B39" s="9" t="s">
        <v>93</v>
      </c>
    </row>
    <row r="41" spans="1:3">
      <c r="A41" s="8" t="s">
        <v>86</v>
      </c>
      <c r="B41" s="16" t="s">
        <v>14</v>
      </c>
    </row>
    <row r="43" spans="1:3">
      <c r="A43" s="14" t="s">
        <v>94</v>
      </c>
      <c r="B43" s="158" t="s">
        <v>95</v>
      </c>
      <c r="C43" s="158"/>
    </row>
    <row r="44" spans="1:3">
      <c r="A44" s="9"/>
      <c r="B44" s="158"/>
      <c r="C44" s="158"/>
    </row>
    <row r="45" spans="1:3">
      <c r="A45" s="158"/>
      <c r="B45" s="17"/>
      <c r="C45" s="26" t="s">
        <v>91</v>
      </c>
    </row>
    <row r="46" spans="1:3">
      <c r="A46" s="158"/>
      <c r="B46" s="17"/>
      <c r="C46" s="26" t="s">
        <v>90</v>
      </c>
    </row>
    <row r="49" spans="1:4">
      <c r="A49" s="19" t="s">
        <v>22</v>
      </c>
    </row>
    <row r="51" spans="1:4">
      <c r="A51" s="20" t="s">
        <v>84</v>
      </c>
    </row>
    <row r="52" spans="1:4">
      <c r="A52" s="20"/>
    </row>
    <row r="53" spans="1:4" ht="135">
      <c r="A53" s="9" t="s">
        <v>96</v>
      </c>
    </row>
    <row r="55" spans="1:4">
      <c r="A55" s="159" t="s">
        <v>97</v>
      </c>
      <c r="B55" s="159"/>
      <c r="C55" s="159"/>
      <c r="D55" s="159"/>
    </row>
    <row r="56" spans="1:4">
      <c r="A56" s="9" t="s">
        <v>98</v>
      </c>
      <c r="B56" s="3" t="s">
        <v>3</v>
      </c>
      <c r="C56" s="4">
        <v>34200</v>
      </c>
      <c r="D56" s="3"/>
    </row>
    <row r="57" spans="1:4">
      <c r="A57" s="12" t="s">
        <v>99</v>
      </c>
      <c r="B57" s="6"/>
      <c r="C57" s="7">
        <v>9000</v>
      </c>
      <c r="D57" s="6"/>
    </row>
    <row r="58" spans="1:4">
      <c r="A58" s="9" t="s">
        <v>100</v>
      </c>
      <c r="B58" s="3"/>
      <c r="C58" s="4">
        <v>7200</v>
      </c>
      <c r="D58" s="3"/>
    </row>
    <row r="59" spans="1:4">
      <c r="A59" s="12" t="s">
        <v>101</v>
      </c>
      <c r="B59" s="6"/>
      <c r="C59" s="7">
        <v>66000</v>
      </c>
      <c r="D59" s="6"/>
    </row>
    <row r="60" spans="1:4">
      <c r="A60" s="158"/>
      <c r="B60" s="160"/>
      <c r="C60" s="160"/>
      <c r="D60" s="160"/>
    </row>
    <row r="61" spans="1:4">
      <c r="A61" s="158"/>
      <c r="B61" s="161"/>
      <c r="C61" s="161"/>
      <c r="D61" s="161"/>
    </row>
    <row r="62" spans="1:4">
      <c r="A62" s="12" t="s">
        <v>102</v>
      </c>
      <c r="B62" s="6" t="s">
        <v>3</v>
      </c>
      <c r="C62" s="7">
        <v>116400</v>
      </c>
      <c r="D62" s="6"/>
    </row>
    <row r="63" spans="1:4">
      <c r="A63" s="158"/>
      <c r="B63" s="11"/>
      <c r="C63" s="11"/>
      <c r="D63" s="11"/>
    </row>
    <row r="64" spans="1:4">
      <c r="A64" s="158"/>
      <c r="B64" s="11"/>
      <c r="C64" s="11"/>
      <c r="D64" s="11"/>
    </row>
    <row r="65" spans="1:4" ht="15.75" thickBot="1">
      <c r="A65" s="163"/>
      <c r="B65" s="163"/>
      <c r="C65" s="163"/>
      <c r="D65" s="163"/>
    </row>
    <row r="66" spans="1:4" ht="15.75" thickTop="1">
      <c r="A66" s="161"/>
      <c r="B66" s="161"/>
      <c r="C66" s="161"/>
      <c r="D66" s="161"/>
    </row>
    <row r="68" spans="1:4">
      <c r="A68" s="20" t="s">
        <v>103</v>
      </c>
    </row>
    <row r="69" spans="1:4">
      <c r="A69" s="20"/>
    </row>
    <row r="70" spans="1:4" ht="75">
      <c r="A70" s="9" t="s">
        <v>104</v>
      </c>
    </row>
    <row r="72" spans="1:4">
      <c r="A72" s="20" t="s">
        <v>92</v>
      </c>
    </row>
    <row r="74" spans="1:4" ht="75">
      <c r="A74" s="9" t="s">
        <v>105</v>
      </c>
    </row>
    <row r="76" spans="1:4">
      <c r="A76" s="159" t="s">
        <v>106</v>
      </c>
      <c r="B76" s="159"/>
      <c r="C76" s="159"/>
      <c r="D76" s="159"/>
    </row>
    <row r="77" spans="1:4">
      <c r="A77" s="9" t="s">
        <v>107</v>
      </c>
      <c r="B77" s="3" t="s">
        <v>3</v>
      </c>
      <c r="C77" s="4">
        <v>53200</v>
      </c>
      <c r="D77" s="3"/>
    </row>
    <row r="78" spans="1:4">
      <c r="A78" s="12" t="s">
        <v>108</v>
      </c>
      <c r="B78" s="6"/>
      <c r="C78" s="7">
        <v>14000</v>
      </c>
      <c r="D78" s="6"/>
    </row>
    <row r="79" spans="1:4">
      <c r="A79" s="9" t="s">
        <v>109</v>
      </c>
      <c r="B79" s="3"/>
      <c r="C79" s="4">
        <v>11200</v>
      </c>
      <c r="D79" s="3"/>
    </row>
    <row r="80" spans="1:4">
      <c r="A80" s="12" t="s">
        <v>101</v>
      </c>
      <c r="B80" s="6"/>
      <c r="C80" s="7">
        <v>66000</v>
      </c>
      <c r="D80" s="6"/>
    </row>
    <row r="81" spans="1:4">
      <c r="A81" s="158"/>
      <c r="B81" s="160"/>
      <c r="C81" s="160"/>
      <c r="D81" s="160"/>
    </row>
    <row r="82" spans="1:4">
      <c r="A82" s="158"/>
      <c r="B82" s="161"/>
      <c r="C82" s="161"/>
      <c r="D82" s="161"/>
    </row>
    <row r="83" spans="1:4">
      <c r="A83" s="12" t="s">
        <v>102</v>
      </c>
      <c r="B83" s="6" t="s">
        <v>3</v>
      </c>
      <c r="C83" s="7">
        <v>144400</v>
      </c>
      <c r="D83" s="6"/>
    </row>
    <row r="84" spans="1:4">
      <c r="A84" s="158"/>
      <c r="B84" s="11"/>
      <c r="C84" s="11"/>
      <c r="D84" s="11"/>
    </row>
    <row r="85" spans="1:4">
      <c r="A85" s="158"/>
      <c r="B85" s="11"/>
      <c r="C85" s="11"/>
      <c r="D85" s="11"/>
    </row>
    <row r="86" spans="1:4" ht="15.75" thickBot="1">
      <c r="A86" s="163"/>
      <c r="B86" s="163"/>
      <c r="C86" s="163"/>
      <c r="D86" s="163"/>
    </row>
    <row r="87" spans="1:4" ht="15.75" thickTop="1">
      <c r="A87" s="161"/>
      <c r="B87" s="161"/>
      <c r="C87" s="161"/>
      <c r="D87" s="161"/>
    </row>
    <row r="89" spans="1:4">
      <c r="A89" s="20" t="s">
        <v>94</v>
      </c>
    </row>
    <row r="91" spans="1:4" ht="60">
      <c r="A91" s="9" t="s">
        <v>110</v>
      </c>
    </row>
    <row r="92" spans="1:4">
      <c r="A92" t="s">
        <v>111</v>
      </c>
    </row>
  </sheetData>
  <mergeCells count="31">
    <mergeCell ref="B43:C43"/>
    <mergeCell ref="B5:D5"/>
    <mergeCell ref="A11:A12"/>
    <mergeCell ref="B11:B12"/>
    <mergeCell ref="C11:C12"/>
    <mergeCell ref="D11:D12"/>
    <mergeCell ref="A17:A18"/>
    <mergeCell ref="B17:B18"/>
    <mergeCell ref="C17:C18"/>
    <mergeCell ref="D17:D18"/>
    <mergeCell ref="A20:A21"/>
    <mergeCell ref="A22:D23"/>
    <mergeCell ref="B34:C34"/>
    <mergeCell ref="B35:C35"/>
    <mergeCell ref="A36:A37"/>
    <mergeCell ref="B44:C44"/>
    <mergeCell ref="A45:A46"/>
    <mergeCell ref="A55:D55"/>
    <mergeCell ref="A60:A61"/>
    <mergeCell ref="B60:B61"/>
    <mergeCell ref="C60:C61"/>
    <mergeCell ref="D60:D61"/>
    <mergeCell ref="A84:A85"/>
    <mergeCell ref="A86:D87"/>
    <mergeCell ref="A63:A64"/>
    <mergeCell ref="A65:D66"/>
    <mergeCell ref="A76:D76"/>
    <mergeCell ref="A81:A82"/>
    <mergeCell ref="B81:B82"/>
    <mergeCell ref="C81:C82"/>
    <mergeCell ref="D81:D82"/>
  </mergeCells>
  <pageMargins left="0.7" right="0.7" top="0.75" bottom="0.75" header="0.3" footer="0.3"/>
  <legacyDrawing r:id="rId1"/>
  <controls>
    <control shapeId="2049" r:id="rId2" name="Control 1"/>
    <control shapeId="2050" r:id="rId3" name="Control 2"/>
    <control shapeId="2051" r:id="rId4" name="Control 3"/>
    <control shapeId="2052" r:id="rId5" name="Control 4"/>
    <control shapeId="2053" r:id="rId6" name="Control 5"/>
    <control shapeId="2054" r:id="rId7" name="Control 6"/>
    <control shapeId="2055" r:id="rId8" name="Control 7"/>
  </controls>
</worksheet>
</file>

<file path=xl/worksheets/sheet3.xml><?xml version="1.0" encoding="utf-8"?>
<worksheet xmlns="http://schemas.openxmlformats.org/spreadsheetml/2006/main" xmlns:r="http://schemas.openxmlformats.org/officeDocument/2006/relationships">
  <sheetPr codeName="Sheet5"/>
  <dimension ref="A1:N185"/>
  <sheetViews>
    <sheetView workbookViewId="0">
      <selection activeCell="A2" sqref="A2"/>
    </sheetView>
  </sheetViews>
  <sheetFormatPr defaultRowHeight="15"/>
  <cols>
    <col min="1" max="1" width="65.28515625" style="10" customWidth="1"/>
    <col min="2" max="2" width="24.85546875" style="10" customWidth="1"/>
    <col min="3" max="3" width="9.140625" style="10"/>
    <col min="4" max="4" width="14.28515625" style="10" bestFit="1" customWidth="1"/>
    <col min="5" max="9" width="9.140625" style="10"/>
    <col min="10" max="10" width="13.5703125" style="28" bestFit="1" customWidth="1"/>
    <col min="11" max="13" width="9.140625" style="10"/>
    <col min="14" max="14" width="10.85546875" style="10" bestFit="1" customWidth="1"/>
    <col min="15" max="16384" width="9.140625" style="10"/>
  </cols>
  <sheetData>
    <row r="1" spans="1:14" ht="15.75" thickBot="1"/>
    <row r="2" spans="1:14">
      <c r="G2" s="39"/>
      <c r="H2" s="40" t="s">
        <v>156</v>
      </c>
      <c r="I2" s="40"/>
      <c r="J2" s="66"/>
      <c r="K2" s="43"/>
      <c r="L2" s="40" t="s">
        <v>144</v>
      </c>
      <c r="M2" s="40"/>
      <c r="N2" s="67"/>
    </row>
    <row r="3" spans="1:14" ht="15.75" thickBot="1">
      <c r="G3" s="50"/>
      <c r="H3" s="46" t="s">
        <v>50</v>
      </c>
      <c r="I3" s="46" t="s">
        <v>51</v>
      </c>
      <c r="J3" s="68" t="s">
        <v>52</v>
      </c>
      <c r="K3" s="38"/>
      <c r="L3" s="46" t="s">
        <v>50</v>
      </c>
      <c r="M3" s="46" t="s">
        <v>51</v>
      </c>
      <c r="N3" s="69" t="s">
        <v>52</v>
      </c>
    </row>
    <row r="4" spans="1:14" ht="45">
      <c r="A4" s="9" t="s">
        <v>128</v>
      </c>
      <c r="E4" s="79" t="s">
        <v>46</v>
      </c>
      <c r="F4" s="80"/>
      <c r="G4" s="50"/>
      <c r="H4" s="46">
        <v>25000</v>
      </c>
      <c r="I4" s="46"/>
      <c r="J4" s="68"/>
      <c r="K4" s="38" t="s">
        <v>148</v>
      </c>
      <c r="L4" s="46">
        <v>25000</v>
      </c>
      <c r="M4" s="46"/>
      <c r="N4" s="69"/>
    </row>
    <row r="5" spans="1:14">
      <c r="E5" s="60" t="s">
        <v>45</v>
      </c>
      <c r="F5" s="61" t="s">
        <v>44</v>
      </c>
      <c r="G5" s="50"/>
      <c r="H5" s="46"/>
      <c r="I5" s="46"/>
      <c r="J5" s="68"/>
      <c r="K5" s="106" t="s">
        <v>147</v>
      </c>
      <c r="L5" s="70"/>
      <c r="M5" s="70"/>
      <c r="N5" s="71">
        <v>72000</v>
      </c>
    </row>
    <row r="6" spans="1:14">
      <c r="A6" s="8"/>
      <c r="B6" s="165"/>
      <c r="C6" s="165"/>
      <c r="D6" s="165"/>
      <c r="E6" s="60"/>
      <c r="F6" s="61"/>
      <c r="G6" s="50" t="s">
        <v>56</v>
      </c>
      <c r="H6" s="46"/>
      <c r="I6" s="46">
        <f>H6</f>
        <v>0</v>
      </c>
      <c r="J6" s="68"/>
      <c r="K6" s="38" t="s">
        <v>56</v>
      </c>
      <c r="L6" s="46"/>
      <c r="M6" s="46">
        <f>L6</f>
        <v>0</v>
      </c>
      <c r="N6" s="69"/>
    </row>
    <row r="7" spans="1:14">
      <c r="A7" s="9" t="s">
        <v>129</v>
      </c>
      <c r="B7" s="3" t="s">
        <v>3</v>
      </c>
      <c r="C7" s="4">
        <v>1050000</v>
      </c>
      <c r="D7" s="9"/>
      <c r="E7" s="60" t="s">
        <v>48</v>
      </c>
      <c r="F7" s="61" t="s">
        <v>48</v>
      </c>
      <c r="G7" s="50" t="s">
        <v>60</v>
      </c>
      <c r="H7" s="46">
        <f>+H4</f>
        <v>25000</v>
      </c>
      <c r="I7" s="46">
        <v>42</v>
      </c>
      <c r="J7" s="68">
        <f>+H7*I7</f>
        <v>1050000</v>
      </c>
      <c r="K7" s="38" t="s">
        <v>158</v>
      </c>
      <c r="L7" s="46">
        <f>+L4</f>
        <v>25000</v>
      </c>
      <c r="M7" s="46">
        <v>110</v>
      </c>
      <c r="N7" s="69">
        <f>+M7*L7</f>
        <v>2750000</v>
      </c>
    </row>
    <row r="8" spans="1:14">
      <c r="A8" s="12" t="s">
        <v>130</v>
      </c>
      <c r="B8" s="6"/>
      <c r="C8" s="7">
        <v>1100000</v>
      </c>
      <c r="D8" s="12"/>
      <c r="E8" s="60" t="s">
        <v>48</v>
      </c>
      <c r="F8" s="61" t="s">
        <v>48</v>
      </c>
      <c r="G8" s="50" t="s">
        <v>63</v>
      </c>
      <c r="H8" s="46">
        <f>+H7</f>
        <v>25000</v>
      </c>
      <c r="I8" s="46">
        <v>44</v>
      </c>
      <c r="J8" s="68">
        <f>+H8*I8</f>
        <v>1100000</v>
      </c>
      <c r="K8" s="38"/>
      <c r="L8" s="46"/>
      <c r="M8" s="46"/>
      <c r="N8" s="69"/>
    </row>
    <row r="9" spans="1:14">
      <c r="A9" s="9" t="s">
        <v>131</v>
      </c>
      <c r="B9" s="3"/>
      <c r="C9" s="4">
        <v>350000</v>
      </c>
      <c r="D9" s="9"/>
      <c r="E9" s="60" t="s">
        <v>48</v>
      </c>
      <c r="F9" s="61" t="s">
        <v>48</v>
      </c>
      <c r="G9" s="50" t="s">
        <v>145</v>
      </c>
      <c r="H9" s="46">
        <f>+H7</f>
        <v>25000</v>
      </c>
      <c r="I9" s="46">
        <v>14</v>
      </c>
      <c r="J9" s="68">
        <f>+H9*I9</f>
        <v>350000</v>
      </c>
      <c r="K9" s="38"/>
      <c r="L9" s="46"/>
      <c r="M9" s="46"/>
      <c r="N9" s="69"/>
    </row>
    <row r="10" spans="1:14">
      <c r="A10" s="12" t="s">
        <v>132</v>
      </c>
      <c r="B10" s="6"/>
      <c r="C10" s="7">
        <v>95000</v>
      </c>
      <c r="D10" s="12"/>
      <c r="E10" s="60" t="s">
        <v>49</v>
      </c>
      <c r="F10" s="61" t="s">
        <v>48</v>
      </c>
      <c r="G10" s="50"/>
      <c r="H10" s="46"/>
      <c r="I10" s="46"/>
      <c r="J10" s="68"/>
      <c r="K10" s="38"/>
      <c r="L10" s="46"/>
      <c r="M10" s="46"/>
      <c r="N10" s="69"/>
    </row>
    <row r="11" spans="1:14">
      <c r="A11" s="9" t="s">
        <v>133</v>
      </c>
      <c r="B11" s="3"/>
      <c r="C11" s="4">
        <v>59000</v>
      </c>
      <c r="D11" s="9"/>
      <c r="E11" s="60" t="s">
        <v>48</v>
      </c>
      <c r="F11" s="61" t="s">
        <v>48</v>
      </c>
      <c r="G11" s="50"/>
      <c r="H11" s="46"/>
      <c r="I11" s="46"/>
      <c r="J11" s="68"/>
      <c r="K11" s="38"/>
      <c r="L11" s="46"/>
      <c r="M11" s="46"/>
      <c r="N11" s="69"/>
    </row>
    <row r="12" spans="1:14">
      <c r="A12" s="12" t="s">
        <v>134</v>
      </c>
      <c r="B12" s="6"/>
      <c r="C12" s="7">
        <v>370000</v>
      </c>
      <c r="D12" s="12"/>
      <c r="E12" s="60" t="s">
        <v>48</v>
      </c>
      <c r="F12" s="61" t="s">
        <v>48</v>
      </c>
      <c r="G12" s="50"/>
      <c r="H12" s="46"/>
      <c r="I12" s="46"/>
      <c r="J12" s="68"/>
      <c r="K12" s="38"/>
      <c r="L12" s="46"/>
      <c r="M12" s="46"/>
      <c r="N12" s="69"/>
    </row>
    <row r="13" spans="1:14" ht="15.75" thickBot="1">
      <c r="A13" s="9" t="s">
        <v>135</v>
      </c>
      <c r="B13" s="3"/>
      <c r="C13" s="4">
        <v>540000</v>
      </c>
      <c r="D13" s="9"/>
      <c r="E13" s="63" t="s">
        <v>49</v>
      </c>
      <c r="F13" s="64" t="s">
        <v>49</v>
      </c>
      <c r="G13" s="50"/>
      <c r="H13" s="46"/>
      <c r="I13" s="46"/>
      <c r="J13" s="68"/>
      <c r="K13" s="38"/>
      <c r="L13" s="46"/>
      <c r="M13" s="46"/>
      <c r="N13" s="69"/>
    </row>
    <row r="14" spans="1:14">
      <c r="A14" s="162" t="s">
        <v>136</v>
      </c>
      <c r="B14" s="160"/>
      <c r="C14" s="160"/>
      <c r="D14" s="160"/>
      <c r="G14" s="50" t="s">
        <v>58</v>
      </c>
      <c r="H14" s="46"/>
      <c r="I14" s="46"/>
      <c r="J14" s="68"/>
      <c r="K14" s="38" t="s">
        <v>58</v>
      </c>
      <c r="L14" s="46"/>
      <c r="M14" s="46"/>
      <c r="N14" s="69"/>
    </row>
    <row r="15" spans="1:14">
      <c r="A15" s="162"/>
      <c r="B15" s="161"/>
      <c r="C15" s="161"/>
      <c r="D15" s="161"/>
      <c r="G15" s="50" t="s">
        <v>146</v>
      </c>
      <c r="H15" s="46"/>
      <c r="I15" s="46"/>
      <c r="J15" s="68"/>
      <c r="K15" s="38"/>
      <c r="L15" s="46"/>
      <c r="M15" s="46"/>
      <c r="N15" s="69"/>
    </row>
    <row r="16" spans="1:14">
      <c r="A16" s="9" t="s">
        <v>9</v>
      </c>
      <c r="B16" s="3" t="s">
        <v>3</v>
      </c>
      <c r="C16" s="4">
        <v>3564000</v>
      </c>
      <c r="D16" s="9"/>
      <c r="G16" s="50" t="s">
        <v>154</v>
      </c>
      <c r="H16" s="46"/>
      <c r="I16" s="46"/>
      <c r="J16" s="68">
        <f>+C11</f>
        <v>59000</v>
      </c>
      <c r="K16" s="38"/>
      <c r="L16" s="46"/>
      <c r="M16" s="46"/>
      <c r="N16" s="69"/>
    </row>
    <row r="17" spans="1:14">
      <c r="A17" s="27"/>
      <c r="B17" s="11"/>
      <c r="C17" s="11"/>
      <c r="D17" s="11"/>
      <c r="G17" s="50" t="s">
        <v>155</v>
      </c>
      <c r="H17" s="46"/>
      <c r="I17" s="46"/>
      <c r="J17" s="68">
        <f>C12*0.7</f>
        <v>258999.99999999997</v>
      </c>
      <c r="K17" s="38"/>
      <c r="L17" s="46"/>
      <c r="M17" s="46"/>
      <c r="N17" s="69"/>
    </row>
    <row r="18" spans="1:14">
      <c r="A18" s="10" t="s">
        <v>196</v>
      </c>
      <c r="D18" s="11"/>
      <c r="G18" s="50" t="s">
        <v>157</v>
      </c>
      <c r="H18" s="46">
        <f>+H9</f>
        <v>25000</v>
      </c>
      <c r="I18" s="72">
        <f>+J18/H18</f>
        <v>112.72</v>
      </c>
      <c r="J18" s="68">
        <f>SUM(J4:J17)</f>
        <v>2818000</v>
      </c>
      <c r="K18" s="38"/>
      <c r="L18" s="46"/>
      <c r="M18" s="46"/>
      <c r="N18" s="73"/>
    </row>
    <row r="19" spans="1:14" ht="15.75" thickBot="1">
      <c r="D19" s="13"/>
      <c r="G19" s="51"/>
      <c r="H19" s="52"/>
      <c r="I19" s="52"/>
      <c r="J19" s="74"/>
      <c r="K19" s="55" t="s">
        <v>159</v>
      </c>
      <c r="L19" s="52">
        <f>+L7</f>
        <v>25000</v>
      </c>
      <c r="M19" s="75">
        <f>+N19/L19</f>
        <v>107.12</v>
      </c>
      <c r="N19" s="76">
        <f>+N7-N5</f>
        <v>2678000</v>
      </c>
    </row>
    <row r="20" spans="1:14" ht="15.75" thickTop="1">
      <c r="A20" s="10" t="s">
        <v>142</v>
      </c>
    </row>
    <row r="22" spans="1:14" ht="56.25" customHeight="1">
      <c r="A22" s="25"/>
      <c r="B22" s="25" t="s">
        <v>137</v>
      </c>
    </row>
    <row r="24" spans="1:14">
      <c r="A24" s="158" t="s">
        <v>138</v>
      </c>
      <c r="B24" s="158"/>
    </row>
    <row r="25" spans="1:14" ht="60" customHeight="1">
      <c r="A25" s="25">
        <v>3</v>
      </c>
      <c r="B25" s="9" t="s">
        <v>141</v>
      </c>
    </row>
    <row r="26" spans="1:14">
      <c r="A26" s="81"/>
      <c r="B26" s="82"/>
      <c r="C26" s="83"/>
      <c r="D26" s="83"/>
      <c r="E26" s="83"/>
    </row>
    <row r="27" spans="1:14">
      <c r="A27" s="81"/>
      <c r="B27" s="82"/>
      <c r="C27" s="83"/>
      <c r="D27" s="83"/>
      <c r="E27" s="83"/>
    </row>
    <row r="28" spans="1:14">
      <c r="A28" s="83" t="s">
        <v>142</v>
      </c>
      <c r="B28" s="29" t="s">
        <v>169</v>
      </c>
      <c r="C28" s="83"/>
      <c r="D28" s="83"/>
      <c r="E28" s="83"/>
    </row>
    <row r="29" spans="1:14">
      <c r="A29" s="81"/>
      <c r="B29" s="82"/>
      <c r="C29" s="83"/>
      <c r="D29" s="83"/>
      <c r="E29" s="83"/>
    </row>
    <row r="30" spans="1:14">
      <c r="A30" s="81"/>
      <c r="B30" s="82"/>
      <c r="C30" s="83"/>
      <c r="D30" s="83"/>
      <c r="E30" s="83"/>
    </row>
    <row r="31" spans="1:14">
      <c r="A31" s="81"/>
      <c r="B31" s="82"/>
      <c r="C31" s="83"/>
      <c r="D31" s="83"/>
      <c r="E31" s="83"/>
    </row>
    <row r="32" spans="1:14">
      <c r="A32" s="81"/>
      <c r="B32" s="82"/>
      <c r="C32" s="83"/>
      <c r="D32" s="83"/>
      <c r="E32" s="83"/>
    </row>
    <row r="33" spans="1:5">
      <c r="A33" s="81"/>
      <c r="B33" s="82"/>
      <c r="C33" s="83"/>
      <c r="D33" s="83"/>
      <c r="E33" s="83"/>
    </row>
    <row r="34" spans="1:5">
      <c r="A34" s="81"/>
      <c r="B34" s="82"/>
      <c r="C34" s="83"/>
      <c r="D34" s="83"/>
      <c r="E34" s="83"/>
    </row>
    <row r="35" spans="1:5">
      <c r="A35" s="81"/>
      <c r="B35" s="82"/>
      <c r="C35" s="83"/>
      <c r="D35" s="83"/>
      <c r="E35" s="83"/>
    </row>
    <row r="36" spans="1:5">
      <c r="A36" s="81"/>
      <c r="B36" s="82"/>
      <c r="C36" s="83"/>
      <c r="D36" s="83"/>
      <c r="E36" s="83"/>
    </row>
    <row r="37" spans="1:5">
      <c r="A37" s="81"/>
      <c r="B37" s="82"/>
      <c r="C37" s="83"/>
      <c r="D37" s="83"/>
      <c r="E37" s="83"/>
    </row>
    <row r="38" spans="1:5">
      <c r="A38" s="81"/>
      <c r="B38" s="82"/>
      <c r="C38" s="83"/>
      <c r="D38" s="83"/>
      <c r="E38" s="83"/>
    </row>
    <row r="39" spans="1:5">
      <c r="A39" s="81"/>
      <c r="B39" s="82"/>
      <c r="C39" s="83"/>
      <c r="D39" s="83"/>
      <c r="E39" s="83"/>
    </row>
    <row r="40" spans="1:5">
      <c r="A40" s="81"/>
      <c r="B40" s="82"/>
      <c r="C40" s="83"/>
      <c r="D40" s="83"/>
      <c r="E40" s="83"/>
    </row>
    <row r="41" spans="1:5">
      <c r="A41" s="81"/>
      <c r="B41" s="82"/>
      <c r="C41" s="83"/>
      <c r="D41" s="83"/>
      <c r="E41" s="83"/>
    </row>
    <row r="42" spans="1:5">
      <c r="A42" s="81"/>
      <c r="B42" s="82"/>
      <c r="C42" s="83"/>
      <c r="D42" s="83"/>
      <c r="E42" s="83"/>
    </row>
    <row r="43" spans="1:5">
      <c r="A43" s="81"/>
      <c r="B43" s="82"/>
      <c r="C43" s="83"/>
      <c r="D43" s="83"/>
      <c r="E43" s="83"/>
    </row>
    <row r="44" spans="1:5">
      <c r="A44" s="81"/>
      <c r="B44" s="82"/>
      <c r="C44" s="83"/>
      <c r="D44" s="83"/>
      <c r="E44" s="83"/>
    </row>
    <row r="45" spans="1:5">
      <c r="A45" s="81"/>
      <c r="B45" s="82"/>
      <c r="C45" s="83"/>
      <c r="D45" s="83"/>
      <c r="E45" s="83"/>
    </row>
    <row r="46" spans="1:5">
      <c r="A46" s="81"/>
      <c r="B46" s="82"/>
      <c r="C46" s="83"/>
      <c r="D46" s="83"/>
      <c r="E46" s="83"/>
    </row>
    <row r="47" spans="1:5">
      <c r="A47" s="81"/>
      <c r="B47" s="82"/>
      <c r="C47" s="83"/>
      <c r="D47" s="83"/>
      <c r="E47" s="83"/>
    </row>
    <row r="48" spans="1:5">
      <c r="A48" s="81"/>
      <c r="B48" s="82"/>
      <c r="C48" s="83"/>
      <c r="D48" s="83"/>
      <c r="E48" s="83"/>
    </row>
    <row r="49" spans="1:14">
      <c r="A49" s="81"/>
      <c r="B49" s="82"/>
      <c r="C49" s="83"/>
      <c r="D49" s="83"/>
      <c r="E49" s="83"/>
    </row>
    <row r="50" spans="1:14">
      <c r="A50" s="81"/>
      <c r="B50" s="82"/>
      <c r="C50" s="83"/>
      <c r="D50" s="83"/>
      <c r="E50" s="83"/>
    </row>
    <row r="51" spans="1:14">
      <c r="A51" s="81"/>
      <c r="B51" s="82"/>
      <c r="C51" s="83"/>
      <c r="D51" s="83"/>
      <c r="E51" s="83"/>
    </row>
    <row r="52" spans="1:14">
      <c r="A52" s="83"/>
      <c r="B52" s="83"/>
      <c r="C52" s="83"/>
      <c r="D52" s="83"/>
      <c r="E52" s="83"/>
    </row>
    <row r="53" spans="1:14">
      <c r="A53" s="83"/>
      <c r="B53" s="83"/>
      <c r="C53" s="83"/>
      <c r="D53" s="83"/>
      <c r="E53" s="83"/>
    </row>
    <row r="54" spans="1:14">
      <c r="A54" s="84"/>
      <c r="B54" s="166"/>
      <c r="C54" s="166"/>
      <c r="D54" s="83"/>
      <c r="E54" s="83"/>
    </row>
    <row r="55" spans="1:14">
      <c r="A55" s="82"/>
      <c r="B55" s="166"/>
      <c r="C55" s="166"/>
      <c r="D55" s="83"/>
      <c r="E55" s="83"/>
    </row>
    <row r="56" spans="1:14">
      <c r="A56" s="82"/>
      <c r="B56" s="83"/>
      <c r="C56" s="83"/>
      <c r="D56" s="83"/>
      <c r="E56" s="83"/>
    </row>
    <row r="57" spans="1:14">
      <c r="A57" s="83"/>
      <c r="B57" s="83"/>
      <c r="C57" s="83"/>
      <c r="D57" s="83"/>
      <c r="E57" s="83"/>
      <c r="N57" s="28"/>
    </row>
    <row r="58" spans="1:14">
      <c r="A58" s="82"/>
      <c r="B58" s="169"/>
      <c r="C58" s="169"/>
      <c r="D58" s="169"/>
      <c r="E58" s="83"/>
      <c r="N58" s="28"/>
    </row>
    <row r="59" spans="1:14">
      <c r="A59" s="82"/>
      <c r="B59" s="85"/>
      <c r="C59" s="86"/>
      <c r="D59" s="82"/>
      <c r="E59" s="83"/>
      <c r="N59" s="28"/>
    </row>
    <row r="60" spans="1:14">
      <c r="A60" s="82"/>
      <c r="B60" s="85"/>
      <c r="C60" s="86"/>
      <c r="D60" s="82"/>
      <c r="E60" s="83"/>
      <c r="G60" s="30"/>
      <c r="H60" s="30"/>
      <c r="I60" s="30"/>
      <c r="J60" s="31"/>
      <c r="K60" s="30"/>
      <c r="L60" s="30"/>
      <c r="M60" s="30"/>
      <c r="N60" s="31"/>
    </row>
    <row r="61" spans="1:14">
      <c r="A61" s="82"/>
      <c r="B61" s="85"/>
      <c r="C61" s="86"/>
      <c r="D61" s="82"/>
      <c r="E61" s="83"/>
      <c r="N61" s="28"/>
    </row>
    <row r="62" spans="1:14">
      <c r="A62" s="82"/>
      <c r="B62" s="85"/>
      <c r="C62" s="86"/>
      <c r="D62" s="82"/>
      <c r="E62" s="83"/>
      <c r="N62" s="28"/>
    </row>
    <row r="63" spans="1:14">
      <c r="A63" s="82"/>
      <c r="B63" s="85"/>
      <c r="C63" s="86"/>
      <c r="D63" s="82"/>
      <c r="E63" s="83"/>
      <c r="N63" s="28"/>
    </row>
    <row r="64" spans="1:14">
      <c r="A64" s="82"/>
      <c r="B64" s="85"/>
      <c r="C64" s="86"/>
      <c r="D64" s="82"/>
      <c r="E64" s="83"/>
      <c r="N64" s="28"/>
    </row>
    <row r="65" spans="1:14">
      <c r="A65" s="82"/>
      <c r="B65" s="85"/>
      <c r="C65" s="86"/>
      <c r="D65" s="82"/>
      <c r="E65" s="83"/>
      <c r="N65" s="28"/>
    </row>
    <row r="66" spans="1:14">
      <c r="A66" s="166"/>
      <c r="B66" s="170"/>
      <c r="C66" s="170"/>
      <c r="D66" s="170"/>
      <c r="E66" s="83"/>
      <c r="N66" s="28"/>
    </row>
    <row r="67" spans="1:14">
      <c r="A67" s="166"/>
      <c r="B67" s="168"/>
      <c r="C67" s="168"/>
      <c r="D67" s="168"/>
      <c r="E67" s="83"/>
      <c r="N67" s="28"/>
    </row>
    <row r="68" spans="1:14">
      <c r="A68" s="82"/>
      <c r="B68" s="85"/>
      <c r="C68" s="86"/>
      <c r="D68" s="82"/>
      <c r="E68" s="83"/>
      <c r="N68" s="28"/>
    </row>
    <row r="69" spans="1:14">
      <c r="A69" s="87"/>
      <c r="B69" s="88"/>
      <c r="C69" s="88"/>
      <c r="D69" s="88"/>
      <c r="E69" s="83"/>
      <c r="N69" s="28"/>
    </row>
    <row r="70" spans="1:14">
      <c r="A70" s="83"/>
      <c r="B70" s="83"/>
      <c r="C70" s="83"/>
      <c r="D70" s="88"/>
      <c r="E70" s="83"/>
      <c r="N70" s="28"/>
    </row>
    <row r="71" spans="1:14" ht="15.75" thickBot="1">
      <c r="A71" s="83"/>
      <c r="B71" s="83"/>
      <c r="C71" s="83"/>
      <c r="D71" s="89"/>
      <c r="E71" s="83"/>
      <c r="N71" s="28"/>
    </row>
    <row r="72" spans="1:14" ht="15.75" thickTop="1">
      <c r="A72" s="83"/>
      <c r="B72" s="83"/>
      <c r="C72" s="83"/>
      <c r="D72" s="83"/>
      <c r="E72" s="83"/>
      <c r="N72" s="28"/>
    </row>
    <row r="73" spans="1:14">
      <c r="A73" s="83"/>
      <c r="B73" s="83"/>
      <c r="C73" s="83"/>
      <c r="D73" s="83"/>
      <c r="E73" s="83"/>
      <c r="I73" s="29"/>
      <c r="M73" s="29"/>
      <c r="N73" s="28"/>
    </row>
    <row r="74" spans="1:14">
      <c r="A74" s="81"/>
      <c r="B74" s="81"/>
      <c r="C74" s="83"/>
      <c r="D74" s="83"/>
      <c r="E74" s="83"/>
      <c r="I74" s="29"/>
      <c r="M74" s="29"/>
      <c r="N74" s="28"/>
    </row>
    <row r="75" spans="1:14">
      <c r="A75" s="166"/>
      <c r="B75" s="90"/>
      <c r="C75" s="91"/>
      <c r="D75" s="83"/>
      <c r="E75" s="83"/>
    </row>
    <row r="76" spans="1:14">
      <c r="A76" s="166"/>
      <c r="B76" s="90"/>
      <c r="C76" s="91"/>
      <c r="D76" s="83"/>
      <c r="E76" s="83"/>
    </row>
    <row r="77" spans="1:14">
      <c r="A77" s="83" t="s">
        <v>170</v>
      </c>
      <c r="B77" s="83"/>
      <c r="C77" s="83"/>
      <c r="D77" s="83"/>
      <c r="E77" s="83"/>
    </row>
    <row r="78" spans="1:14">
      <c r="A78" s="83"/>
      <c r="B78" s="83"/>
      <c r="C78" s="83"/>
      <c r="D78" s="83"/>
      <c r="E78" s="83"/>
    </row>
    <row r="79" spans="1:14">
      <c r="A79" s="87"/>
      <c r="B79" s="92"/>
      <c r="C79" s="92"/>
      <c r="D79" s="93"/>
      <c r="E79" s="93"/>
    </row>
    <row r="80" spans="1:14" ht="15.75" thickBot="1">
      <c r="A80" s="89"/>
      <c r="B80" s="94"/>
      <c r="C80" s="94"/>
      <c r="D80" s="93"/>
      <c r="E80" s="93"/>
    </row>
    <row r="81" spans="1:5" ht="16.5" thickTop="1" thickBot="1">
      <c r="A81" s="89"/>
      <c r="B81" s="83"/>
      <c r="C81" s="83"/>
      <c r="D81" s="83"/>
      <c r="E81" s="83"/>
    </row>
    <row r="82" spans="1:5" ht="16.5" thickTop="1" thickBot="1">
      <c r="A82" s="89"/>
      <c r="B82" s="83"/>
      <c r="C82" s="83"/>
      <c r="D82" s="83"/>
      <c r="E82" s="83"/>
    </row>
    <row r="83" spans="1:5" ht="15.75" thickTop="1">
      <c r="A83" s="35"/>
      <c r="B83" s="83"/>
      <c r="C83" s="83"/>
      <c r="D83" s="83"/>
      <c r="E83" s="83"/>
    </row>
    <row r="84" spans="1:5">
      <c r="A84" s="83"/>
      <c r="B84" s="83"/>
      <c r="C84" s="83"/>
      <c r="D84" s="83"/>
      <c r="E84" s="83"/>
    </row>
    <row r="85" spans="1:5">
      <c r="A85" s="83"/>
      <c r="B85" s="95"/>
      <c r="C85" s="83"/>
      <c r="D85" s="83"/>
      <c r="E85" s="83"/>
    </row>
    <row r="86" spans="1:5">
      <c r="A86" s="83"/>
      <c r="B86" s="83"/>
      <c r="C86" s="83"/>
      <c r="D86" s="83"/>
      <c r="E86" s="83"/>
    </row>
    <row r="87" spans="1:5">
      <c r="A87" s="83"/>
      <c r="B87" s="83"/>
      <c r="C87" s="83"/>
      <c r="D87" s="83"/>
      <c r="E87" s="83"/>
    </row>
    <row r="88" spans="1:5">
      <c r="A88" s="83"/>
      <c r="B88" s="83"/>
      <c r="C88" s="83"/>
      <c r="D88" s="83"/>
      <c r="E88" s="83"/>
    </row>
    <row r="89" spans="1:5">
      <c r="A89" s="83"/>
      <c r="B89" s="83"/>
      <c r="C89" s="83"/>
      <c r="D89" s="83"/>
      <c r="E89" s="83"/>
    </row>
    <row r="90" spans="1:5">
      <c r="A90" s="83"/>
      <c r="B90" s="83"/>
      <c r="C90" s="83"/>
      <c r="D90" s="83"/>
      <c r="E90" s="83"/>
    </row>
    <row r="91" spans="1:5">
      <c r="A91" s="83"/>
      <c r="B91" s="83"/>
      <c r="C91" s="83"/>
      <c r="D91" s="83"/>
      <c r="E91" s="83"/>
    </row>
    <row r="92" spans="1:5">
      <c r="A92" s="83"/>
      <c r="B92" s="83"/>
      <c r="C92" s="83"/>
      <c r="D92" s="83"/>
      <c r="E92" s="83"/>
    </row>
    <row r="93" spans="1:5">
      <c r="A93" s="83"/>
      <c r="B93" s="83"/>
      <c r="C93" s="83"/>
      <c r="D93" s="83"/>
      <c r="E93" s="83"/>
    </row>
    <row r="94" spans="1:5">
      <c r="A94" s="96"/>
      <c r="B94" s="82"/>
      <c r="C94" s="83"/>
      <c r="D94" s="83"/>
      <c r="E94" s="83"/>
    </row>
    <row r="95" spans="1:5">
      <c r="A95" s="83"/>
      <c r="B95" s="83"/>
      <c r="C95" s="83"/>
      <c r="D95" s="83"/>
      <c r="E95" s="83"/>
    </row>
    <row r="96" spans="1:5">
      <c r="A96" s="82"/>
      <c r="B96" s="97"/>
      <c r="C96" s="97"/>
      <c r="D96" s="83"/>
      <c r="E96" s="83"/>
    </row>
    <row r="97" spans="1:5">
      <c r="A97" s="82"/>
      <c r="B97" s="85"/>
      <c r="C97" s="85"/>
      <c r="D97" s="83"/>
      <c r="E97" s="83"/>
    </row>
    <row r="98" spans="1:5" ht="15.75" thickBot="1">
      <c r="A98" s="167"/>
      <c r="B98" s="167"/>
      <c r="C98" s="167"/>
      <c r="D98" s="83"/>
      <c r="E98" s="83"/>
    </row>
    <row r="99" spans="1:5" ht="15.75" thickTop="1">
      <c r="A99" s="168"/>
      <c r="B99" s="168"/>
      <c r="C99" s="168"/>
      <c r="D99" s="83"/>
      <c r="E99" s="83"/>
    </row>
    <row r="101" spans="1:5">
      <c r="A101" s="15"/>
      <c r="B101" s="25"/>
    </row>
    <row r="103" spans="1:5">
      <c r="A103" s="8"/>
      <c r="B103" s="16"/>
    </row>
    <row r="105" spans="1:5">
      <c r="A105" s="15"/>
      <c r="B105" s="25"/>
    </row>
    <row r="107" spans="1:5">
      <c r="A107" s="8"/>
      <c r="B107" s="16"/>
    </row>
    <row r="110" spans="1:5">
      <c r="A110" s="19"/>
    </row>
    <row r="112" spans="1:5">
      <c r="A112" s="20"/>
    </row>
    <row r="113" spans="1:4">
      <c r="A113" s="9"/>
    </row>
    <row r="115" spans="1:4">
      <c r="A115" s="159"/>
      <c r="B115" s="159"/>
      <c r="C115" s="159"/>
      <c r="D115" s="159"/>
    </row>
    <row r="116" spans="1:4">
      <c r="A116" s="9"/>
      <c r="B116" s="3"/>
      <c r="C116" s="4"/>
      <c r="D116" s="9"/>
    </row>
    <row r="117" spans="1:4">
      <c r="A117" s="12"/>
      <c r="B117" s="6"/>
      <c r="C117" s="7"/>
      <c r="D117" s="12"/>
    </row>
    <row r="118" spans="1:4">
      <c r="A118" s="9"/>
      <c r="B118" s="3"/>
      <c r="C118" s="4"/>
      <c r="D118" s="9"/>
    </row>
    <row r="119" spans="1:4">
      <c r="A119" s="12"/>
      <c r="B119" s="6"/>
      <c r="C119" s="7"/>
      <c r="D119" s="12"/>
    </row>
    <row r="120" spans="1:4">
      <c r="A120" s="9"/>
      <c r="B120" s="3"/>
      <c r="C120" s="4"/>
      <c r="D120" s="9"/>
    </row>
    <row r="121" spans="1:4">
      <c r="A121" s="12"/>
      <c r="B121" s="6"/>
      <c r="C121" s="7"/>
      <c r="D121" s="12"/>
    </row>
    <row r="122" spans="1:4">
      <c r="A122" s="158"/>
      <c r="B122" s="160"/>
      <c r="C122" s="160"/>
      <c r="D122" s="160"/>
    </row>
    <row r="123" spans="1:4">
      <c r="A123" s="158"/>
      <c r="B123" s="161"/>
      <c r="C123" s="161"/>
      <c r="D123" s="161"/>
    </row>
    <row r="124" spans="1:4">
      <c r="A124" s="12"/>
      <c r="B124" s="6"/>
      <c r="C124" s="7"/>
      <c r="D124" s="12"/>
    </row>
    <row r="125" spans="1:4">
      <c r="A125" s="158"/>
      <c r="B125" s="11"/>
      <c r="C125" s="11"/>
      <c r="D125" s="11"/>
    </row>
    <row r="126" spans="1:4">
      <c r="A126" s="158"/>
      <c r="B126" s="11"/>
      <c r="C126" s="11"/>
      <c r="D126" s="11"/>
    </row>
    <row r="127" spans="1:4" ht="15.75" thickBot="1">
      <c r="A127" s="163"/>
      <c r="B127" s="163"/>
      <c r="C127" s="163"/>
      <c r="D127" s="163"/>
    </row>
    <row r="128" spans="1:4" ht="15.75" thickTop="1">
      <c r="A128" s="161"/>
      <c r="B128" s="161"/>
      <c r="C128" s="161"/>
      <c r="D128" s="161"/>
    </row>
    <row r="130" spans="1:4">
      <c r="A130" s="20"/>
    </row>
    <row r="131" spans="1:4">
      <c r="A131" s="9"/>
    </row>
    <row r="133" spans="1:4">
      <c r="A133" s="20"/>
    </row>
    <row r="134" spans="1:4">
      <c r="A134" s="9"/>
    </row>
    <row r="136" spans="1:4">
      <c r="A136" s="159"/>
      <c r="B136" s="159"/>
      <c r="C136" s="159"/>
      <c r="D136" s="159"/>
    </row>
    <row r="137" spans="1:4">
      <c r="A137" s="9"/>
      <c r="B137" s="3"/>
      <c r="C137" s="4"/>
      <c r="D137" s="9"/>
    </row>
    <row r="138" spans="1:4">
      <c r="A138" s="12"/>
      <c r="B138" s="6"/>
      <c r="C138" s="7"/>
      <c r="D138" s="12"/>
    </row>
    <row r="139" spans="1:4">
      <c r="A139" s="158"/>
      <c r="B139" s="160"/>
      <c r="C139" s="160"/>
      <c r="D139" s="160"/>
    </row>
    <row r="140" spans="1:4">
      <c r="A140" s="158"/>
      <c r="B140" s="161"/>
      <c r="C140" s="161"/>
      <c r="D140" s="161"/>
    </row>
    <row r="141" spans="1:4">
      <c r="A141" s="12"/>
      <c r="B141" s="6"/>
      <c r="C141" s="7"/>
      <c r="D141" s="12"/>
    </row>
    <row r="142" spans="1:4">
      <c r="A142" s="158"/>
      <c r="B142" s="11"/>
      <c r="C142" s="11"/>
      <c r="D142" s="11"/>
    </row>
    <row r="143" spans="1:4">
      <c r="A143" s="158"/>
      <c r="B143" s="11"/>
      <c r="C143" s="11"/>
      <c r="D143" s="11"/>
    </row>
    <row r="144" spans="1:4">
      <c r="A144" s="12"/>
      <c r="B144" s="6"/>
      <c r="C144" s="6"/>
      <c r="D144" s="12"/>
    </row>
    <row r="145" spans="1:4" ht="15.75" thickBot="1">
      <c r="A145" s="163"/>
      <c r="B145" s="163"/>
      <c r="C145" s="163"/>
      <c r="D145" s="163"/>
    </row>
    <row r="146" spans="1:4" ht="15.75" thickTop="1">
      <c r="A146" s="161"/>
      <c r="B146" s="161"/>
      <c r="C146" s="161"/>
      <c r="D146" s="161"/>
    </row>
    <row r="148" spans="1:4">
      <c r="A148" s="159"/>
      <c r="B148" s="159"/>
      <c r="C148" s="159"/>
      <c r="D148" s="159"/>
    </row>
    <row r="149" spans="1:4">
      <c r="A149" s="9"/>
      <c r="B149" s="3"/>
      <c r="C149" s="4"/>
      <c r="D149" s="9"/>
    </row>
    <row r="150" spans="1:4">
      <c r="A150" s="12"/>
      <c r="B150" s="6"/>
      <c r="C150" s="7"/>
      <c r="D150" s="12"/>
    </row>
    <row r="151" spans="1:4">
      <c r="A151" s="158"/>
      <c r="B151" s="160"/>
      <c r="C151" s="160"/>
      <c r="D151" s="160"/>
    </row>
    <row r="152" spans="1:4">
      <c r="A152" s="158"/>
      <c r="B152" s="161"/>
      <c r="C152" s="161"/>
      <c r="D152" s="161"/>
    </row>
    <row r="153" spans="1:4">
      <c r="A153" s="12"/>
      <c r="B153" s="6"/>
      <c r="C153" s="7"/>
      <c r="D153" s="12"/>
    </row>
    <row r="154" spans="1:4">
      <c r="A154" s="158"/>
      <c r="B154" s="11"/>
      <c r="C154" s="11"/>
      <c r="D154" s="11"/>
    </row>
    <row r="155" spans="1:4">
      <c r="A155" s="158"/>
      <c r="B155" s="11"/>
      <c r="C155" s="11"/>
      <c r="D155" s="11"/>
    </row>
    <row r="156" spans="1:4">
      <c r="A156" s="12"/>
      <c r="B156" s="6"/>
      <c r="C156" s="6"/>
      <c r="D156" s="12"/>
    </row>
    <row r="157" spans="1:4" ht="15.75" thickBot="1">
      <c r="A157" s="163"/>
      <c r="B157" s="163"/>
      <c r="C157" s="163"/>
      <c r="D157" s="163"/>
    </row>
    <row r="158" spans="1:4" ht="15.75" thickTop="1">
      <c r="A158" s="161"/>
      <c r="B158" s="161"/>
      <c r="C158" s="161"/>
      <c r="D158" s="161"/>
    </row>
    <row r="160" spans="1:4">
      <c r="A160" s="9"/>
    </row>
    <row r="161" spans="1:4">
      <c r="A161" s="9"/>
    </row>
    <row r="163" spans="1:4">
      <c r="A163" s="20"/>
    </row>
    <row r="164" spans="1:4">
      <c r="A164" s="9"/>
    </row>
    <row r="166" spans="1:4">
      <c r="A166" s="20"/>
    </row>
    <row r="168" spans="1:4">
      <c r="A168" s="9"/>
    </row>
    <row r="170" spans="1:4">
      <c r="A170" s="159"/>
      <c r="B170" s="159"/>
      <c r="C170" s="159"/>
      <c r="D170" s="159"/>
    </row>
    <row r="171" spans="1:4">
      <c r="A171" s="9"/>
      <c r="B171" s="3"/>
      <c r="C171" s="4"/>
      <c r="D171" s="9"/>
    </row>
    <row r="172" spans="1:4">
      <c r="A172" s="12"/>
      <c r="B172" s="6"/>
      <c r="C172" s="7"/>
      <c r="D172" s="12"/>
    </row>
    <row r="173" spans="1:4">
      <c r="A173" s="9"/>
      <c r="B173" s="3"/>
      <c r="C173" s="4"/>
      <c r="D173" s="9"/>
    </row>
    <row r="174" spans="1:4">
      <c r="A174" s="12"/>
      <c r="B174" s="6"/>
      <c r="C174" s="7"/>
      <c r="D174" s="12"/>
    </row>
    <row r="175" spans="1:4">
      <c r="A175" s="9"/>
      <c r="B175" s="3"/>
      <c r="C175" s="4"/>
      <c r="D175" s="9"/>
    </row>
    <row r="176" spans="1:4">
      <c r="A176" s="12"/>
      <c r="B176" s="6"/>
      <c r="C176" s="7"/>
      <c r="D176" s="12"/>
    </row>
    <row r="177" spans="1:4">
      <c r="A177" s="158"/>
      <c r="B177" s="160"/>
      <c r="C177" s="160"/>
      <c r="D177" s="160"/>
    </row>
    <row r="178" spans="1:4">
      <c r="A178" s="158"/>
      <c r="B178" s="161"/>
      <c r="C178" s="161"/>
      <c r="D178" s="161"/>
    </row>
    <row r="179" spans="1:4">
      <c r="A179" s="12"/>
      <c r="B179" s="6"/>
      <c r="C179" s="7"/>
      <c r="D179" s="12"/>
    </row>
    <row r="180" spans="1:4">
      <c r="A180" s="158"/>
      <c r="B180" s="11"/>
      <c r="C180" s="11"/>
      <c r="D180" s="11"/>
    </row>
    <row r="181" spans="1:4">
      <c r="A181" s="158"/>
      <c r="B181" s="11"/>
      <c r="C181" s="11"/>
      <c r="D181" s="11"/>
    </row>
    <row r="182" spans="1:4" ht="15.75" thickBot="1">
      <c r="A182" s="163"/>
      <c r="B182" s="163"/>
      <c r="C182" s="163"/>
      <c r="D182" s="163"/>
    </row>
    <row r="183" spans="1:4" ht="15.75" thickTop="1">
      <c r="A183" s="161"/>
      <c r="B183" s="161"/>
      <c r="C183" s="161"/>
      <c r="D183" s="161"/>
    </row>
    <row r="185" spans="1:4">
      <c r="A185" s="9"/>
    </row>
  </sheetData>
  <mergeCells count="43">
    <mergeCell ref="A24:B24"/>
    <mergeCell ref="B6:D6"/>
    <mergeCell ref="A14:A15"/>
    <mergeCell ref="B14:B15"/>
    <mergeCell ref="C14:C15"/>
    <mergeCell ref="D14:D15"/>
    <mergeCell ref="B54:C54"/>
    <mergeCell ref="B55:C55"/>
    <mergeCell ref="B58:D58"/>
    <mergeCell ref="A66:A67"/>
    <mergeCell ref="B66:B67"/>
    <mergeCell ref="C66:C67"/>
    <mergeCell ref="D66:D67"/>
    <mergeCell ref="A75:A76"/>
    <mergeCell ref="A98:C99"/>
    <mergeCell ref="A115:D115"/>
    <mergeCell ref="A122:A123"/>
    <mergeCell ref="B122:B123"/>
    <mergeCell ref="C122:C123"/>
    <mergeCell ref="D122:D123"/>
    <mergeCell ref="A125:A126"/>
    <mergeCell ref="A127:D128"/>
    <mergeCell ref="A136:D136"/>
    <mergeCell ref="A139:A140"/>
    <mergeCell ref="B139:B140"/>
    <mergeCell ref="C139:C140"/>
    <mergeCell ref="D139:D140"/>
    <mergeCell ref="A142:A143"/>
    <mergeCell ref="A145:D146"/>
    <mergeCell ref="A148:D148"/>
    <mergeCell ref="A151:A152"/>
    <mergeCell ref="B151:B152"/>
    <mergeCell ref="C151:C152"/>
    <mergeCell ref="D151:D152"/>
    <mergeCell ref="A180:A181"/>
    <mergeCell ref="A182:D183"/>
    <mergeCell ref="A154:A155"/>
    <mergeCell ref="A157:D158"/>
    <mergeCell ref="A170:D170"/>
    <mergeCell ref="A177:A178"/>
    <mergeCell ref="B177:B178"/>
    <mergeCell ref="C177:C178"/>
    <mergeCell ref="D177:D178"/>
  </mergeCells>
  <pageMargins left="0.7" right="0.7" top="0.75" bottom="0.75" header="0.3" footer="0.3"/>
  <pageSetup orientation="portrait" horizontalDpi="0" verticalDpi="0" r:id="rId1"/>
  <legacyDrawing r:id="rId2"/>
  <controls>
    <control shapeId="5121" r:id="rId3" name="Control 1"/>
    <control shapeId="5122" r:id="rId4" name="Control 2"/>
    <control shapeId="5123" r:id="rId5" name="Control 3"/>
    <control shapeId="5124" r:id="rId6" name="Control 4"/>
    <control shapeId="5125" r:id="rId7" name="Control 5"/>
    <control shapeId="5126" r:id="rId8" name="Control 6"/>
    <control shapeId="5127" r:id="rId9" name="Control 7"/>
  </controls>
</worksheet>
</file>

<file path=xl/worksheets/sheet4.xml><?xml version="1.0" encoding="utf-8"?>
<worksheet xmlns="http://schemas.openxmlformats.org/spreadsheetml/2006/main" xmlns:r="http://schemas.openxmlformats.org/officeDocument/2006/relationships">
  <sheetPr codeName="Sheet4"/>
  <dimension ref="A4:N64"/>
  <sheetViews>
    <sheetView zoomScale="110" zoomScaleNormal="110" workbookViewId="0">
      <selection activeCell="A5" sqref="A5"/>
    </sheetView>
  </sheetViews>
  <sheetFormatPr defaultRowHeight="15"/>
  <cols>
    <col min="1" max="1" width="65.28515625" customWidth="1"/>
    <col min="2" max="2" width="59.85546875" customWidth="1"/>
    <col min="4" max="4" width="14.28515625" bestFit="1" customWidth="1"/>
    <col min="7" max="7" width="12.7109375" customWidth="1"/>
    <col min="10" max="10" width="13.5703125" style="28" bestFit="1" customWidth="1"/>
    <col min="11" max="11" width="11.140625" customWidth="1"/>
    <col min="14" max="14" width="10.85546875" bestFit="1" customWidth="1"/>
  </cols>
  <sheetData>
    <row r="4" spans="1:14" ht="45">
      <c r="A4" s="9" t="s">
        <v>128</v>
      </c>
      <c r="E4" s="10"/>
    </row>
    <row r="5" spans="1:14">
      <c r="E5" s="10"/>
      <c r="F5" s="10"/>
      <c r="G5" s="10"/>
      <c r="H5" s="10"/>
      <c r="I5" s="10"/>
      <c r="K5" s="10"/>
      <c r="L5" s="10"/>
      <c r="M5" s="10"/>
      <c r="N5" s="28"/>
    </row>
    <row r="6" spans="1:14">
      <c r="A6" s="8"/>
      <c r="B6" s="165"/>
      <c r="C6" s="165"/>
      <c r="D6" s="165"/>
      <c r="G6" s="10"/>
      <c r="H6" s="10"/>
      <c r="I6" s="10"/>
      <c r="K6" s="10"/>
      <c r="L6" s="10"/>
      <c r="M6" s="10"/>
      <c r="N6" s="28"/>
    </row>
    <row r="7" spans="1:14">
      <c r="A7" s="9" t="s">
        <v>129</v>
      </c>
      <c r="B7" s="3" t="s">
        <v>3</v>
      </c>
      <c r="C7" s="4">
        <v>1050000</v>
      </c>
      <c r="D7" s="9"/>
      <c r="E7" s="10"/>
      <c r="F7" s="10"/>
      <c r="G7" s="10"/>
      <c r="K7" s="10"/>
      <c r="L7" s="10"/>
      <c r="M7" s="10"/>
      <c r="N7" s="28"/>
    </row>
    <row r="8" spans="1:14">
      <c r="A8" s="12" t="s">
        <v>130</v>
      </c>
      <c r="B8" s="6"/>
      <c r="C8" s="7">
        <v>1100000</v>
      </c>
      <c r="D8" s="12"/>
      <c r="E8" s="10"/>
      <c r="F8" s="10"/>
      <c r="K8" s="30"/>
      <c r="L8" s="30"/>
      <c r="M8" s="30"/>
      <c r="N8" s="31"/>
    </row>
    <row r="9" spans="1:14">
      <c r="A9" s="9" t="s">
        <v>131</v>
      </c>
      <c r="B9" s="3"/>
      <c r="C9" s="4">
        <v>350000</v>
      </c>
      <c r="D9" s="9"/>
      <c r="E9" s="10"/>
      <c r="F9" s="10"/>
      <c r="G9" s="10"/>
      <c r="H9" s="10"/>
      <c r="I9" s="10"/>
      <c r="K9" s="10"/>
      <c r="L9" s="10"/>
      <c r="M9" s="10"/>
      <c r="N9" s="28"/>
    </row>
    <row r="10" spans="1:14">
      <c r="A10" s="12" t="s">
        <v>132</v>
      </c>
      <c r="B10" s="6"/>
      <c r="C10" s="7">
        <v>95000</v>
      </c>
      <c r="D10" s="12"/>
      <c r="E10" s="10"/>
      <c r="F10" s="10"/>
      <c r="G10" s="10"/>
      <c r="H10" s="10"/>
      <c r="I10" s="10"/>
      <c r="K10" s="10"/>
      <c r="L10" s="10"/>
      <c r="M10" s="10"/>
      <c r="N10" s="28"/>
    </row>
    <row r="11" spans="1:14">
      <c r="A11" s="9" t="s">
        <v>133</v>
      </c>
      <c r="B11" s="3"/>
      <c r="C11" s="4">
        <v>59000</v>
      </c>
      <c r="D11" s="9"/>
      <c r="E11" s="10"/>
      <c r="F11" s="10"/>
      <c r="G11" s="10"/>
      <c r="H11" s="10"/>
      <c r="I11" s="10"/>
      <c r="K11" s="10"/>
      <c r="L11" s="10"/>
      <c r="M11" s="10"/>
      <c r="N11" s="28"/>
    </row>
    <row r="12" spans="1:14">
      <c r="A12" s="12" t="s">
        <v>134</v>
      </c>
      <c r="B12" s="6"/>
      <c r="C12" s="7">
        <v>370000</v>
      </c>
      <c r="D12" s="12"/>
      <c r="E12" s="10"/>
      <c r="F12" s="10"/>
      <c r="G12" s="10"/>
      <c r="H12" s="10"/>
      <c r="I12" s="10"/>
      <c r="K12" s="10"/>
      <c r="L12" s="10"/>
      <c r="M12" s="10"/>
      <c r="N12" s="28"/>
    </row>
    <row r="13" spans="1:14">
      <c r="A13" s="9" t="s">
        <v>135</v>
      </c>
      <c r="B13" s="3"/>
      <c r="C13" s="4">
        <v>540000</v>
      </c>
      <c r="D13" s="9"/>
      <c r="E13" s="10"/>
      <c r="F13" s="10"/>
      <c r="G13" s="10"/>
      <c r="H13" s="10"/>
      <c r="I13" s="10"/>
      <c r="K13" s="10"/>
      <c r="L13" s="10"/>
      <c r="M13" s="10"/>
      <c r="N13" s="28"/>
    </row>
    <row r="14" spans="1:14">
      <c r="A14" s="162" t="s">
        <v>136</v>
      </c>
      <c r="B14" s="160"/>
      <c r="C14" s="160"/>
      <c r="D14" s="160"/>
      <c r="G14" s="10"/>
      <c r="H14" s="10"/>
      <c r="I14" s="10"/>
      <c r="K14" s="10"/>
      <c r="L14" s="10"/>
      <c r="M14" s="10"/>
      <c r="N14" s="28"/>
    </row>
    <row r="15" spans="1:14">
      <c r="A15" s="162"/>
      <c r="B15" s="161"/>
      <c r="C15" s="161"/>
      <c r="D15" s="161"/>
      <c r="G15" s="10"/>
      <c r="H15" s="10"/>
      <c r="I15" s="10"/>
      <c r="K15" s="10"/>
      <c r="L15" s="10"/>
      <c r="M15" s="10"/>
      <c r="N15" s="28"/>
    </row>
    <row r="16" spans="1:14">
      <c r="A16" s="9" t="s">
        <v>9</v>
      </c>
      <c r="B16" s="3" t="s">
        <v>3</v>
      </c>
      <c r="C16" s="4">
        <v>3564000</v>
      </c>
      <c r="D16" s="9"/>
      <c r="G16" s="10"/>
      <c r="H16" s="10"/>
      <c r="I16" s="10"/>
      <c r="K16" s="10"/>
      <c r="L16" s="10"/>
      <c r="M16" s="10"/>
      <c r="N16" s="28"/>
    </row>
    <row r="17" spans="1:14">
      <c r="A17" s="27"/>
      <c r="B17" s="11"/>
      <c r="C17" s="11"/>
      <c r="D17" s="11"/>
      <c r="G17" s="10"/>
      <c r="H17" s="10"/>
      <c r="I17" s="10"/>
      <c r="K17" s="10"/>
      <c r="L17" s="10"/>
      <c r="M17" s="10"/>
      <c r="N17" s="28"/>
    </row>
    <row r="18" spans="1:14">
      <c r="D18" s="11"/>
      <c r="G18" s="10"/>
      <c r="H18" s="10"/>
      <c r="I18" s="10"/>
      <c r="K18" s="10"/>
      <c r="L18" s="10"/>
      <c r="M18" s="10"/>
      <c r="N18" s="28"/>
    </row>
    <row r="19" spans="1:14" ht="15.75" thickBot="1">
      <c r="D19" s="13"/>
      <c r="G19" s="10"/>
      <c r="K19" s="10"/>
      <c r="L19" s="10"/>
      <c r="M19" s="10"/>
      <c r="N19" s="28"/>
    </row>
    <row r="20" spans="1:14" ht="15.75" thickTop="1">
      <c r="D20" s="10"/>
      <c r="G20" s="10"/>
      <c r="K20" s="10"/>
      <c r="L20" s="10"/>
      <c r="M20" s="10"/>
      <c r="N20" s="28"/>
    </row>
    <row r="21" spans="1:14">
      <c r="G21" s="10"/>
      <c r="I21" s="29"/>
      <c r="K21" s="10"/>
      <c r="N21" s="24"/>
    </row>
    <row r="22" spans="1:14">
      <c r="A22" s="25"/>
      <c r="B22" s="25"/>
      <c r="K22" s="10"/>
      <c r="L22" s="10"/>
      <c r="M22" s="29"/>
      <c r="N22" s="28"/>
    </row>
    <row r="24" spans="1:14">
      <c r="A24" s="158" t="s">
        <v>138</v>
      </c>
      <c r="B24" s="158"/>
    </row>
    <row r="25" spans="1:14" ht="60">
      <c r="A25" s="25">
        <v>1</v>
      </c>
      <c r="B25" s="9" t="s">
        <v>139</v>
      </c>
    </row>
    <row r="26" spans="1:14" ht="90">
      <c r="A26" s="25">
        <v>2</v>
      </c>
      <c r="B26" s="9" t="s">
        <v>140</v>
      </c>
    </row>
    <row r="27" spans="1:14" s="99" customFormat="1" ht="15.75" thickBot="1">
      <c r="A27" s="98"/>
      <c r="B27" s="171"/>
      <c r="C27" s="171"/>
      <c r="J27" s="100"/>
    </row>
    <row r="28" spans="1:14" s="10" customFormat="1">
      <c r="A28" s="39"/>
      <c r="B28" s="40"/>
      <c r="C28" s="40"/>
      <c r="D28" s="40"/>
      <c r="E28" s="40" t="s">
        <v>46</v>
      </c>
      <c r="F28" s="40"/>
      <c r="G28" s="40"/>
      <c r="H28" s="40"/>
      <c r="I28" s="40"/>
      <c r="J28" s="66"/>
      <c r="K28" s="40"/>
      <c r="L28" s="40"/>
      <c r="M28" s="40"/>
      <c r="N28" s="57"/>
    </row>
    <row r="29" spans="1:14" s="10" customFormat="1">
      <c r="A29" s="50"/>
      <c r="B29" s="46"/>
      <c r="C29" s="46"/>
      <c r="D29" s="46"/>
      <c r="E29" s="46" t="s">
        <v>45</v>
      </c>
      <c r="F29" s="46" t="s">
        <v>44</v>
      </c>
      <c r="G29" s="46"/>
      <c r="H29" s="46" t="s">
        <v>163</v>
      </c>
      <c r="I29" s="46"/>
      <c r="J29" s="68"/>
      <c r="K29" s="38"/>
      <c r="L29" s="46" t="s">
        <v>164</v>
      </c>
      <c r="M29" s="46"/>
      <c r="N29" s="69"/>
    </row>
    <row r="30" spans="1:14" s="10" customFormat="1">
      <c r="A30" s="107"/>
      <c r="B30" s="173"/>
      <c r="C30" s="173"/>
      <c r="D30" s="173"/>
      <c r="E30" s="46"/>
      <c r="F30" s="46"/>
      <c r="G30" s="46"/>
      <c r="H30" s="46" t="s">
        <v>50</v>
      </c>
      <c r="I30" s="46" t="s">
        <v>51</v>
      </c>
      <c r="J30" s="68" t="s">
        <v>52</v>
      </c>
      <c r="K30" s="38"/>
      <c r="L30" s="46" t="s">
        <v>50</v>
      </c>
      <c r="M30" s="46" t="s">
        <v>51</v>
      </c>
      <c r="N30" s="69" t="s">
        <v>52</v>
      </c>
    </row>
    <row r="31" spans="1:14" s="10" customFormat="1">
      <c r="A31" s="108" t="s">
        <v>129</v>
      </c>
      <c r="B31" s="109" t="s">
        <v>3</v>
      </c>
      <c r="C31" s="110">
        <v>1050000</v>
      </c>
      <c r="D31" s="111"/>
      <c r="E31" s="61" t="s">
        <v>48</v>
      </c>
      <c r="F31" s="61" t="s">
        <v>49</v>
      </c>
      <c r="G31" s="46"/>
      <c r="H31" s="46">
        <v>25000</v>
      </c>
      <c r="I31" s="46"/>
      <c r="J31" s="68"/>
      <c r="K31" s="38" t="s">
        <v>148</v>
      </c>
      <c r="L31" s="46">
        <v>25000</v>
      </c>
      <c r="M31" s="46"/>
      <c r="N31" s="69"/>
    </row>
    <row r="32" spans="1:14" s="10" customFormat="1">
      <c r="A32" s="112" t="s">
        <v>130</v>
      </c>
      <c r="B32" s="113"/>
      <c r="C32" s="114">
        <v>1100000</v>
      </c>
      <c r="D32" s="115"/>
      <c r="E32" s="61" t="s">
        <v>48</v>
      </c>
      <c r="F32" s="61" t="s">
        <v>48</v>
      </c>
      <c r="G32" s="70" t="s">
        <v>166</v>
      </c>
      <c r="H32" s="70"/>
      <c r="I32" s="70"/>
      <c r="J32" s="116">
        <f>+B54</f>
        <v>0</v>
      </c>
      <c r="K32" s="106" t="s">
        <v>166</v>
      </c>
      <c r="L32" s="70"/>
      <c r="M32" s="70"/>
      <c r="N32" s="71">
        <f>+D54</f>
        <v>72000</v>
      </c>
    </row>
    <row r="33" spans="1:14" s="10" customFormat="1">
      <c r="A33" s="108" t="s">
        <v>131</v>
      </c>
      <c r="B33" s="109"/>
      <c r="C33" s="110">
        <v>350000</v>
      </c>
      <c r="D33" s="111"/>
      <c r="E33" s="61" t="s">
        <v>48</v>
      </c>
      <c r="F33" s="61" t="s">
        <v>49</v>
      </c>
      <c r="G33" s="46" t="s">
        <v>56</v>
      </c>
      <c r="H33" s="46"/>
      <c r="I33" s="46"/>
      <c r="J33" s="68"/>
      <c r="K33" s="38" t="s">
        <v>56</v>
      </c>
      <c r="L33" s="46"/>
      <c r="M33" s="46"/>
      <c r="N33" s="69"/>
    </row>
    <row r="34" spans="1:14" s="10" customFormat="1">
      <c r="A34" s="112" t="s">
        <v>132</v>
      </c>
      <c r="B34" s="113"/>
      <c r="C34" s="114">
        <v>95000</v>
      </c>
      <c r="D34" s="115"/>
      <c r="E34" s="61" t="s">
        <v>49</v>
      </c>
      <c r="F34" s="61" t="s">
        <v>48</v>
      </c>
      <c r="G34" s="46"/>
      <c r="H34" s="46"/>
      <c r="I34" s="46"/>
      <c r="J34" s="68">
        <f>+H34*I34</f>
        <v>0</v>
      </c>
      <c r="K34" s="38"/>
      <c r="L34" s="46"/>
      <c r="M34" s="46"/>
      <c r="N34" s="69"/>
    </row>
    <row r="35" spans="1:14" s="10" customFormat="1">
      <c r="A35" s="108" t="s">
        <v>133</v>
      </c>
      <c r="B35" s="109"/>
      <c r="C35" s="110">
        <v>59000</v>
      </c>
      <c r="D35" s="111"/>
      <c r="E35" s="61" t="s">
        <v>48</v>
      </c>
      <c r="F35" s="61" t="s">
        <v>49</v>
      </c>
      <c r="G35" s="46" t="s">
        <v>63</v>
      </c>
      <c r="H35" s="46">
        <v>25000</v>
      </c>
      <c r="I35" s="46">
        <v>44</v>
      </c>
      <c r="J35" s="68">
        <f>+H35*I35</f>
        <v>1100000</v>
      </c>
      <c r="K35" s="38" t="s">
        <v>63</v>
      </c>
      <c r="L35" s="46">
        <v>25000</v>
      </c>
      <c r="M35" s="46">
        <f>+I35*0.5</f>
        <v>22</v>
      </c>
      <c r="N35" s="69">
        <f>+L35*M35</f>
        <v>550000</v>
      </c>
    </row>
    <row r="36" spans="1:14" s="10" customFormat="1">
      <c r="A36" s="112" t="s">
        <v>134</v>
      </c>
      <c r="B36" s="113"/>
      <c r="C36" s="114">
        <v>370000</v>
      </c>
      <c r="D36" s="115"/>
      <c r="E36" s="61" t="s">
        <v>48</v>
      </c>
      <c r="F36" s="61" t="s">
        <v>49</v>
      </c>
      <c r="G36" s="46"/>
      <c r="H36" s="46"/>
      <c r="I36" s="46"/>
      <c r="J36" s="68">
        <f>+H36*I36</f>
        <v>0</v>
      </c>
      <c r="K36" s="38"/>
      <c r="L36" s="46"/>
      <c r="M36" s="46"/>
      <c r="N36" s="69"/>
    </row>
    <row r="37" spans="1:14" s="10" customFormat="1">
      <c r="A37" s="108" t="s">
        <v>135</v>
      </c>
      <c r="B37" s="109"/>
      <c r="C37" s="110">
        <v>540000</v>
      </c>
      <c r="D37" s="111"/>
      <c r="E37" s="61" t="s">
        <v>48</v>
      </c>
      <c r="F37" s="61" t="s">
        <v>49</v>
      </c>
      <c r="G37" s="46"/>
      <c r="H37" s="46"/>
      <c r="I37" s="46"/>
      <c r="J37" s="68"/>
      <c r="K37" s="38"/>
      <c r="L37" s="46"/>
      <c r="M37" s="46"/>
      <c r="N37" s="69"/>
    </row>
    <row r="38" spans="1:14" s="10" customFormat="1">
      <c r="A38" s="174" t="s">
        <v>136</v>
      </c>
      <c r="B38" s="160"/>
      <c r="C38" s="160"/>
      <c r="D38" s="160"/>
      <c r="E38" s="46"/>
      <c r="F38" s="46"/>
      <c r="G38" s="46"/>
      <c r="H38" s="46"/>
      <c r="I38" s="46"/>
      <c r="J38" s="68"/>
      <c r="K38" s="38"/>
      <c r="L38" s="46"/>
      <c r="M38" s="46"/>
      <c r="N38" s="69"/>
    </row>
    <row r="39" spans="1:14" s="10" customFormat="1">
      <c r="A39" s="174"/>
      <c r="B39" s="175"/>
      <c r="C39" s="175"/>
      <c r="D39" s="175"/>
      <c r="E39" s="46"/>
      <c r="F39" s="46"/>
      <c r="G39" s="46"/>
      <c r="H39" s="46"/>
      <c r="I39" s="46"/>
      <c r="J39" s="68"/>
      <c r="K39" s="38"/>
      <c r="L39" s="46"/>
      <c r="M39" s="46"/>
      <c r="N39" s="69"/>
    </row>
    <row r="40" spans="1:14" s="10" customFormat="1">
      <c r="A40" s="108" t="s">
        <v>9</v>
      </c>
      <c r="B40" s="109" t="s">
        <v>3</v>
      </c>
      <c r="C40" s="110">
        <v>3564000</v>
      </c>
      <c r="D40" s="111"/>
      <c r="E40" s="46"/>
      <c r="F40" s="46"/>
      <c r="G40" s="46"/>
      <c r="H40" s="46"/>
      <c r="I40" s="46"/>
      <c r="J40" s="68"/>
      <c r="K40" s="38"/>
      <c r="L40" s="46"/>
      <c r="M40" s="46"/>
      <c r="N40" s="69"/>
    </row>
    <row r="41" spans="1:14" s="10" customFormat="1">
      <c r="A41" s="102"/>
      <c r="B41" s="11"/>
      <c r="C41" s="11"/>
      <c r="D41" s="11"/>
      <c r="E41" s="46"/>
      <c r="F41" s="46"/>
      <c r="G41" s="46" t="s">
        <v>58</v>
      </c>
      <c r="H41" s="46"/>
      <c r="I41" s="46"/>
      <c r="J41" s="68"/>
      <c r="K41" s="38" t="s">
        <v>58</v>
      </c>
      <c r="L41" s="46"/>
      <c r="M41" s="46"/>
      <c r="N41" s="69"/>
    </row>
    <row r="42" spans="1:14" s="10" customFormat="1">
      <c r="A42" s="50"/>
      <c r="B42" s="46"/>
      <c r="C42" s="46"/>
      <c r="D42" s="11"/>
      <c r="E42" s="46"/>
      <c r="F42" s="46"/>
      <c r="G42" s="46" t="s">
        <v>146</v>
      </c>
      <c r="H42" s="46"/>
      <c r="I42" s="46"/>
      <c r="J42" s="68">
        <f>+B55*4</f>
        <v>366400</v>
      </c>
      <c r="K42" s="38"/>
      <c r="L42" s="46"/>
      <c r="M42" s="46"/>
      <c r="N42" s="69">
        <f>+D55*4</f>
        <v>1028000</v>
      </c>
    </row>
    <row r="43" spans="1:14" s="10" customFormat="1" ht="15.75" thickBot="1">
      <c r="A43" s="50"/>
      <c r="B43" s="46"/>
      <c r="C43" s="46"/>
      <c r="D43" s="13"/>
      <c r="E43" s="46"/>
      <c r="F43" s="46"/>
      <c r="G43" s="46" t="s">
        <v>154</v>
      </c>
      <c r="H43" s="46"/>
      <c r="I43" s="46"/>
      <c r="J43" s="68"/>
      <c r="K43" s="38"/>
      <c r="L43" s="46"/>
      <c r="M43" s="46"/>
      <c r="N43" s="69"/>
    </row>
    <row r="44" spans="1:14" s="10" customFormat="1" ht="15.75" thickTop="1">
      <c r="A44" s="50"/>
      <c r="B44" s="46"/>
      <c r="C44" s="46"/>
      <c r="D44" s="46"/>
      <c r="E44" s="46"/>
      <c r="F44" s="46"/>
      <c r="G44" s="46" t="s">
        <v>155</v>
      </c>
      <c r="H44" s="46"/>
      <c r="I44" s="46"/>
      <c r="J44" s="68"/>
      <c r="K44" s="38"/>
      <c r="L44" s="46"/>
      <c r="M44" s="46"/>
      <c r="N44" s="69"/>
    </row>
    <row r="45" spans="1:14" s="10" customFormat="1">
      <c r="A45" s="50"/>
      <c r="B45" s="46"/>
      <c r="C45" s="46"/>
      <c r="D45" s="46"/>
      <c r="E45" s="46"/>
      <c r="F45" s="46"/>
      <c r="G45" s="46" t="s">
        <v>157</v>
      </c>
      <c r="H45" s="46">
        <f>+H35</f>
        <v>25000</v>
      </c>
      <c r="I45" s="72">
        <f>+J45/H45</f>
        <v>58.655999999999999</v>
      </c>
      <c r="J45" s="68">
        <f>SUM(J33:J44)</f>
        <v>1466400</v>
      </c>
      <c r="K45" s="38" t="s">
        <v>157</v>
      </c>
      <c r="L45" s="46">
        <f>+L35</f>
        <v>25000</v>
      </c>
      <c r="M45" s="72">
        <f>+N45/L45</f>
        <v>63.12</v>
      </c>
      <c r="N45" s="69">
        <f>SUM(N33:N44)</f>
        <v>1578000</v>
      </c>
    </row>
    <row r="46" spans="1:14" s="10" customFormat="1" ht="15.75" thickBot="1">
      <c r="A46" s="117"/>
      <c r="B46" s="118"/>
      <c r="C46" s="52"/>
      <c r="D46" s="52"/>
      <c r="E46" s="52"/>
      <c r="F46" s="52"/>
      <c r="G46" s="52" t="s">
        <v>167</v>
      </c>
      <c r="H46" s="52">
        <f>+H45</f>
        <v>25000</v>
      </c>
      <c r="I46" s="75">
        <f>+J46/H46</f>
        <v>-58.655999999999999</v>
      </c>
      <c r="J46" s="74">
        <f>+J32-J45</f>
        <v>-1466400</v>
      </c>
      <c r="K46" s="55" t="s">
        <v>167</v>
      </c>
      <c r="L46" s="52">
        <f>+L45</f>
        <v>25000</v>
      </c>
      <c r="M46" s="75">
        <f>+N46/L46</f>
        <v>-60.24</v>
      </c>
      <c r="N46" s="76">
        <f>+N32-N45</f>
        <v>-1506000</v>
      </c>
    </row>
    <row r="47" spans="1:14">
      <c r="A47" s="172"/>
      <c r="B47" s="101"/>
      <c r="C47" s="58"/>
      <c r="D47" s="46"/>
      <c r="E47" s="46"/>
      <c r="F47" s="46" t="s">
        <v>46</v>
      </c>
      <c r="G47" s="77"/>
    </row>
    <row r="48" spans="1:14">
      <c r="A48" s="172"/>
      <c r="B48" s="101"/>
      <c r="C48" s="58"/>
      <c r="D48" s="46"/>
      <c r="E48" s="46"/>
      <c r="F48" s="46" t="s">
        <v>45</v>
      </c>
      <c r="G48" s="77" t="s">
        <v>44</v>
      </c>
    </row>
    <row r="49" spans="1:10">
      <c r="A49" s="50" t="s">
        <v>160</v>
      </c>
      <c r="B49" s="46"/>
      <c r="C49" s="46"/>
      <c r="D49" s="46"/>
      <c r="E49" s="46"/>
      <c r="F49" s="46"/>
      <c r="G49" s="77"/>
    </row>
    <row r="50" spans="1:10" s="10" customFormat="1">
      <c r="A50" s="50"/>
      <c r="B50" s="46" t="s">
        <v>161</v>
      </c>
      <c r="C50" s="46"/>
      <c r="D50" s="46" t="s">
        <v>162</v>
      </c>
      <c r="E50" s="46"/>
      <c r="F50" s="46"/>
      <c r="G50" s="77"/>
      <c r="J50" s="28"/>
    </row>
    <row r="51" spans="1:10" s="10" customFormat="1">
      <c r="A51" s="102" t="s">
        <v>149</v>
      </c>
      <c r="B51" s="32">
        <v>540000</v>
      </c>
      <c r="C51" s="32"/>
      <c r="D51" s="47">
        <v>1100000</v>
      </c>
      <c r="E51" s="47"/>
      <c r="F51" s="61" t="s">
        <v>49</v>
      </c>
      <c r="G51" s="62" t="s">
        <v>48</v>
      </c>
      <c r="J51" s="28"/>
    </row>
    <row r="52" spans="1:10" s="10" customFormat="1" ht="15.75" thickBot="1">
      <c r="A52" s="103" t="s">
        <v>150</v>
      </c>
      <c r="B52" s="34">
        <f>B51-82000</f>
        <v>458000</v>
      </c>
      <c r="C52" s="34"/>
      <c r="D52" s="47">
        <f>+D51</f>
        <v>1100000</v>
      </c>
      <c r="E52" s="47"/>
      <c r="F52" s="61" t="s">
        <v>48</v>
      </c>
      <c r="G52" s="62" t="s">
        <v>48</v>
      </c>
      <c r="J52" s="28"/>
    </row>
    <row r="53" spans="1:10" s="10" customFormat="1" ht="16.5" thickTop="1" thickBot="1">
      <c r="A53" s="103" t="s">
        <v>151</v>
      </c>
      <c r="B53" s="46">
        <v>5</v>
      </c>
      <c r="C53" s="46" t="s">
        <v>152</v>
      </c>
      <c r="D53" s="46">
        <v>4</v>
      </c>
      <c r="E53" s="46" t="s">
        <v>152</v>
      </c>
      <c r="F53" s="61" t="s">
        <v>48</v>
      </c>
      <c r="G53" s="62" t="s">
        <v>48</v>
      </c>
      <c r="J53" s="28"/>
    </row>
    <row r="54" spans="1:10" s="10" customFormat="1" ht="16.5" thickTop="1" thickBot="1">
      <c r="A54" s="103" t="s">
        <v>153</v>
      </c>
      <c r="B54" s="46">
        <v>0</v>
      </c>
      <c r="C54" s="46"/>
      <c r="D54" s="46">
        <v>72000</v>
      </c>
      <c r="E54" s="46"/>
      <c r="F54" s="61" t="s">
        <v>48</v>
      </c>
      <c r="G54" s="62" t="s">
        <v>48</v>
      </c>
      <c r="J54" s="28"/>
    </row>
    <row r="55" spans="1:10" s="10" customFormat="1" ht="15.75" thickTop="1">
      <c r="A55" s="104" t="s">
        <v>165</v>
      </c>
      <c r="B55" s="46">
        <f>+(B52-B54)/B53</f>
        <v>91600</v>
      </c>
      <c r="C55" s="46"/>
      <c r="D55" s="46">
        <f>+(D51-D54)/D53</f>
        <v>257000</v>
      </c>
      <c r="E55" s="46"/>
      <c r="F55" s="46"/>
      <c r="G55" s="77"/>
      <c r="J55" s="28"/>
    </row>
    <row r="56" spans="1:10" s="10" customFormat="1">
      <c r="A56" s="50"/>
      <c r="B56" s="46"/>
      <c r="C56" s="46"/>
      <c r="D56" s="46"/>
      <c r="E56" s="46"/>
      <c r="F56" s="46"/>
      <c r="G56" s="77"/>
      <c r="J56" s="28"/>
    </row>
    <row r="57" spans="1:10" s="10" customFormat="1">
      <c r="A57" s="50"/>
      <c r="B57" s="105">
        <f>++B51-B52</f>
        <v>82000</v>
      </c>
      <c r="C57" s="46"/>
      <c r="D57" s="46"/>
      <c r="E57" s="46"/>
      <c r="F57" s="46"/>
      <c r="G57" s="77"/>
      <c r="J57" s="28"/>
    </row>
    <row r="58" spans="1:10" s="10" customFormat="1" ht="15.75" thickBot="1">
      <c r="A58" s="51"/>
      <c r="B58" s="52"/>
      <c r="C58" s="52"/>
      <c r="D58" s="52"/>
      <c r="E58" s="52"/>
      <c r="F58" s="52"/>
      <c r="G58" s="78"/>
      <c r="J58" s="28"/>
    </row>
    <row r="59" spans="1:10" s="10" customFormat="1">
      <c r="J59" s="28"/>
    </row>
    <row r="60" spans="1:10" s="10" customFormat="1">
      <c r="J60" s="28"/>
    </row>
    <row r="61" spans="1:10" s="10" customFormat="1">
      <c r="J61" s="28"/>
    </row>
    <row r="62" spans="1:10" s="10" customFormat="1">
      <c r="J62" s="28"/>
    </row>
    <row r="63" spans="1:10" s="10" customFormat="1">
      <c r="J63" s="28"/>
    </row>
    <row r="64" spans="1:10" s="10" customFormat="1">
      <c r="J64" s="28"/>
    </row>
  </sheetData>
  <mergeCells count="13">
    <mergeCell ref="A24:B24"/>
    <mergeCell ref="B27:C27"/>
    <mergeCell ref="A47:A48"/>
    <mergeCell ref="B6:D6"/>
    <mergeCell ref="A14:A15"/>
    <mergeCell ref="B14:B15"/>
    <mergeCell ref="C14:C15"/>
    <mergeCell ref="D14:D15"/>
    <mergeCell ref="B30:D30"/>
    <mergeCell ref="A38:A39"/>
    <mergeCell ref="B38:B39"/>
    <mergeCell ref="C38:C39"/>
    <mergeCell ref="D38:D39"/>
  </mergeCells>
  <pageMargins left="0.7" right="0.7" top="0.75" bottom="0.75" header="0.3" footer="0.3"/>
  <pageSetup orientation="portrait" horizontalDpi="0" verticalDpi="0" r:id="rId1"/>
  <legacyDrawing r:id="rId2"/>
  <controls>
    <control shapeId="4097" r:id="rId3" name="Control 1"/>
    <control shapeId="4098" r:id="rId4" name="Control 2"/>
    <control shapeId="4099" r:id="rId5" name="Control 3"/>
    <control shapeId="4100" r:id="rId6" name="Control 4"/>
    <control shapeId="4101" r:id="rId7" name="Control 5"/>
    <control shapeId="4102" r:id="rId8" name="Control 6"/>
    <control shapeId="4103" r:id="rId9" name="Control 7"/>
  </controls>
</worksheet>
</file>

<file path=xl/worksheets/sheet5.xml><?xml version="1.0" encoding="utf-8"?>
<worksheet xmlns="http://schemas.openxmlformats.org/spreadsheetml/2006/main" xmlns:r="http://schemas.openxmlformats.org/officeDocument/2006/relationships">
  <sheetPr codeName="Sheet6"/>
  <dimension ref="A3:M108"/>
  <sheetViews>
    <sheetView zoomScale="90" zoomScaleNormal="90" workbookViewId="0"/>
  </sheetViews>
  <sheetFormatPr defaultRowHeight="15"/>
  <cols>
    <col min="1" max="1" width="70" customWidth="1"/>
    <col min="2" max="2" width="22.140625" customWidth="1"/>
    <col min="12" max="13" width="9.140625" style="36"/>
  </cols>
  <sheetData>
    <row r="3" spans="1:13" ht="120">
      <c r="A3" s="9" t="s">
        <v>171</v>
      </c>
    </row>
    <row r="4" spans="1:13">
      <c r="L4" s="36" t="s">
        <v>194</v>
      </c>
    </row>
    <row r="5" spans="1:13">
      <c r="A5" s="159"/>
      <c r="B5" s="164" t="s">
        <v>172</v>
      </c>
      <c r="C5" s="164"/>
      <c r="D5" s="164"/>
      <c r="E5" s="164" t="s">
        <v>173</v>
      </c>
      <c r="F5" s="164"/>
      <c r="G5" s="164"/>
      <c r="H5" s="164" t="s">
        <v>114</v>
      </c>
      <c r="I5" s="164"/>
      <c r="J5" s="164"/>
      <c r="L5" s="36" t="s">
        <v>46</v>
      </c>
    </row>
    <row r="6" spans="1:13">
      <c r="A6" s="159"/>
      <c r="B6" s="164" t="s">
        <v>115</v>
      </c>
      <c r="C6" s="164"/>
      <c r="D6" s="164"/>
      <c r="E6" s="164" t="s">
        <v>115</v>
      </c>
      <c r="F6" s="164"/>
      <c r="G6" s="164"/>
      <c r="H6" s="164" t="s">
        <v>115</v>
      </c>
      <c r="I6" s="164"/>
      <c r="J6" s="164"/>
      <c r="L6" s="36" t="s">
        <v>45</v>
      </c>
      <c r="M6" s="36" t="s">
        <v>44</v>
      </c>
    </row>
    <row r="7" spans="1:13">
      <c r="A7" s="9" t="s">
        <v>116</v>
      </c>
      <c r="B7" s="3" t="s">
        <v>3</v>
      </c>
      <c r="C7" s="4">
        <v>700000</v>
      </c>
      <c r="D7" s="9"/>
      <c r="E7" s="3" t="s">
        <v>3</v>
      </c>
      <c r="F7" s="4">
        <v>500000</v>
      </c>
      <c r="G7" s="9"/>
      <c r="H7" s="3" t="s">
        <v>3</v>
      </c>
      <c r="I7" s="4">
        <v>200000</v>
      </c>
      <c r="J7" s="9"/>
      <c r="L7" s="119" t="s">
        <v>48</v>
      </c>
      <c r="M7" s="119" t="s">
        <v>48</v>
      </c>
    </row>
    <row r="8" spans="1:13">
      <c r="A8" s="12" t="s">
        <v>117</v>
      </c>
      <c r="B8" s="6"/>
      <c r="C8" s="6" t="s">
        <v>174</v>
      </c>
      <c r="D8" s="12" t="s">
        <v>69</v>
      </c>
      <c r="E8" s="6"/>
      <c r="F8" s="6" t="s">
        <v>175</v>
      </c>
      <c r="G8" s="12" t="s">
        <v>69</v>
      </c>
      <c r="H8" s="6"/>
      <c r="I8" s="6" t="s">
        <v>118</v>
      </c>
      <c r="J8" s="12" t="s">
        <v>69</v>
      </c>
      <c r="K8" s="6" t="s">
        <v>56</v>
      </c>
      <c r="L8" s="120" t="s">
        <v>48</v>
      </c>
      <c r="M8" s="120" t="s">
        <v>48</v>
      </c>
    </row>
    <row r="9" spans="1:13">
      <c r="A9" s="158"/>
      <c r="B9" s="160"/>
      <c r="C9" s="160"/>
      <c r="D9" s="160"/>
      <c r="E9" s="160"/>
      <c r="F9" s="160"/>
      <c r="G9" s="160"/>
      <c r="H9" s="160"/>
      <c r="I9" s="160"/>
      <c r="J9" s="160"/>
      <c r="L9" s="119"/>
      <c r="M9" s="119"/>
    </row>
    <row r="10" spans="1:13">
      <c r="A10" s="158"/>
      <c r="B10" s="161"/>
      <c r="C10" s="161"/>
      <c r="D10" s="161"/>
      <c r="E10" s="161"/>
      <c r="F10" s="161"/>
      <c r="G10" s="161"/>
      <c r="H10" s="161"/>
      <c r="I10" s="161"/>
      <c r="J10" s="161"/>
      <c r="L10" s="119"/>
      <c r="M10" s="119"/>
    </row>
    <row r="11" spans="1:13">
      <c r="A11" s="12" t="s">
        <v>119</v>
      </c>
      <c r="B11" s="6"/>
      <c r="C11" s="7">
        <v>428500</v>
      </c>
      <c r="D11" s="12"/>
      <c r="E11" s="6"/>
      <c r="F11" s="7">
        <v>318800</v>
      </c>
      <c r="G11" s="12"/>
      <c r="H11" s="6"/>
      <c r="I11" s="7">
        <v>97125</v>
      </c>
      <c r="J11" s="12"/>
      <c r="L11" s="119"/>
      <c r="M11" s="119"/>
    </row>
    <row r="12" spans="1:13">
      <c r="A12" s="9" t="s">
        <v>120</v>
      </c>
      <c r="B12" s="3"/>
      <c r="C12" s="3" t="s">
        <v>176</v>
      </c>
      <c r="D12" s="9" t="s">
        <v>69</v>
      </c>
      <c r="E12" s="3"/>
      <c r="F12" s="3" t="s">
        <v>177</v>
      </c>
      <c r="G12" s="9" t="s">
        <v>69</v>
      </c>
      <c r="H12" s="3"/>
      <c r="I12" s="3" t="s">
        <v>121</v>
      </c>
      <c r="J12" s="9" t="s">
        <v>69</v>
      </c>
      <c r="K12" s="3" t="s">
        <v>58</v>
      </c>
      <c r="L12" s="120" t="s">
        <v>48</v>
      </c>
      <c r="M12" s="120" t="s">
        <v>48</v>
      </c>
    </row>
    <row r="13" spans="1:13">
      <c r="A13" s="12" t="s">
        <v>122</v>
      </c>
      <c r="B13" s="6"/>
      <c r="C13" s="6" t="s">
        <v>178</v>
      </c>
      <c r="D13" s="12" t="s">
        <v>69</v>
      </c>
      <c r="E13" s="6"/>
      <c r="F13" s="6" t="s">
        <v>179</v>
      </c>
      <c r="G13" s="12" t="s">
        <v>69</v>
      </c>
      <c r="H13" s="6"/>
      <c r="I13" s="6" t="s">
        <v>123</v>
      </c>
      <c r="J13" s="12" t="s">
        <v>69</v>
      </c>
      <c r="K13" s="6" t="s">
        <v>58</v>
      </c>
      <c r="L13" s="120" t="s">
        <v>48</v>
      </c>
      <c r="M13" s="120" t="s">
        <v>48</v>
      </c>
    </row>
    <row r="14" spans="1:13">
      <c r="A14" s="9" t="s">
        <v>180</v>
      </c>
      <c r="B14" s="3"/>
      <c r="C14" s="3" t="s">
        <v>121</v>
      </c>
      <c r="D14" s="9" t="s">
        <v>69</v>
      </c>
      <c r="E14" s="3"/>
      <c r="F14" s="3" t="s">
        <v>121</v>
      </c>
      <c r="G14" s="9" t="s">
        <v>69</v>
      </c>
      <c r="H14" s="3"/>
      <c r="I14" s="3" t="s">
        <v>121</v>
      </c>
      <c r="J14" s="9" t="s">
        <v>69</v>
      </c>
      <c r="L14" s="119" t="s">
        <v>48</v>
      </c>
      <c r="M14" s="119" t="s">
        <v>49</v>
      </c>
    </row>
    <row r="15" spans="1:13">
      <c r="A15" s="12" t="s">
        <v>181</v>
      </c>
      <c r="B15" s="6"/>
      <c r="C15" s="6" t="s">
        <v>182</v>
      </c>
      <c r="D15" s="12" t="s">
        <v>69</v>
      </c>
      <c r="E15" s="6"/>
      <c r="F15" s="6" t="s">
        <v>182</v>
      </c>
      <c r="G15" s="12" t="s">
        <v>69</v>
      </c>
      <c r="H15" s="6"/>
      <c r="I15" s="6" t="s">
        <v>182</v>
      </c>
      <c r="J15" s="12" t="s">
        <v>69</v>
      </c>
      <c r="L15" s="119" t="s">
        <v>48</v>
      </c>
      <c r="M15" s="119" t="s">
        <v>49</v>
      </c>
    </row>
    <row r="16" spans="1:13">
      <c r="A16" s="158"/>
      <c r="B16" s="160"/>
      <c r="C16" s="160"/>
      <c r="D16" s="160"/>
      <c r="E16" s="160"/>
      <c r="F16" s="160"/>
      <c r="G16" s="160"/>
      <c r="H16" s="160"/>
      <c r="I16" s="160"/>
      <c r="J16" s="160"/>
    </row>
    <row r="17" spans="1:10">
      <c r="A17" s="158"/>
      <c r="B17" s="161"/>
      <c r="C17" s="161"/>
      <c r="D17" s="161"/>
      <c r="E17" s="161"/>
      <c r="F17" s="161"/>
      <c r="G17" s="161"/>
      <c r="H17" s="161"/>
      <c r="I17" s="161"/>
      <c r="J17" s="161"/>
    </row>
    <row r="18" spans="1:10">
      <c r="A18" s="12" t="s">
        <v>183</v>
      </c>
      <c r="B18" s="6" t="s">
        <v>3</v>
      </c>
      <c r="C18" s="7">
        <v>197300</v>
      </c>
      <c r="D18" s="12"/>
      <c r="E18" s="6" t="s">
        <v>3</v>
      </c>
      <c r="F18" s="7">
        <v>129200</v>
      </c>
      <c r="G18" s="12"/>
      <c r="H18" s="6" t="s">
        <v>3</v>
      </c>
      <c r="I18" s="6" t="s">
        <v>184</v>
      </c>
      <c r="J18" s="12" t="s">
        <v>69</v>
      </c>
    </row>
    <row r="19" spans="1:10">
      <c r="A19" s="158"/>
      <c r="B19" s="11"/>
      <c r="C19" s="11"/>
      <c r="D19" s="11"/>
      <c r="E19" s="11"/>
      <c r="F19" s="11"/>
      <c r="G19" s="11"/>
      <c r="H19" s="11"/>
      <c r="I19" s="11"/>
      <c r="J19" s="11"/>
    </row>
    <row r="20" spans="1:10">
      <c r="A20" s="158"/>
      <c r="B20" s="11"/>
      <c r="C20" s="11"/>
      <c r="D20" s="11"/>
      <c r="E20" s="11"/>
      <c r="F20" s="11"/>
      <c r="G20" s="11"/>
      <c r="H20" s="11"/>
      <c r="I20" s="11"/>
      <c r="J20" s="11"/>
    </row>
    <row r="21" spans="1:10" ht="15.75" thickBot="1">
      <c r="A21" s="163"/>
      <c r="B21" s="163"/>
      <c r="C21" s="163"/>
      <c r="D21" s="163"/>
      <c r="E21" s="163"/>
      <c r="F21" s="163"/>
      <c r="G21" s="163"/>
      <c r="H21" s="163"/>
      <c r="I21" s="163"/>
      <c r="J21" s="163"/>
    </row>
    <row r="22" spans="1:10" ht="15.75" thickTop="1">
      <c r="A22" s="161"/>
      <c r="B22" s="161"/>
      <c r="C22" s="161"/>
      <c r="D22" s="161"/>
      <c r="E22" s="161"/>
      <c r="F22" s="161"/>
      <c r="G22" s="161"/>
      <c r="H22" s="161"/>
      <c r="I22" s="161"/>
      <c r="J22" s="161"/>
    </row>
    <row r="24" spans="1:10">
      <c r="A24" s="176" t="s">
        <v>11</v>
      </c>
      <c r="B24" s="176"/>
    </row>
    <row r="25" spans="1:10" ht="105">
      <c r="A25" s="15" t="s">
        <v>12</v>
      </c>
      <c r="B25" s="9" t="s">
        <v>185</v>
      </c>
    </row>
    <row r="27" spans="1:10">
      <c r="A27" s="8" t="s">
        <v>124</v>
      </c>
      <c r="B27" s="16" t="s">
        <v>14</v>
      </c>
    </row>
    <row r="29" spans="1:10">
      <c r="A29" s="15" t="s">
        <v>15</v>
      </c>
      <c r="B29" s="158" t="s">
        <v>186</v>
      </c>
      <c r="C29" s="158"/>
    </row>
    <row r="30" spans="1:10">
      <c r="A30" s="25"/>
      <c r="B30" s="158"/>
      <c r="C30" s="158"/>
    </row>
    <row r="31" spans="1:10">
      <c r="A31" s="177"/>
      <c r="B31" s="17"/>
      <c r="C31" s="26" t="s">
        <v>18</v>
      </c>
    </row>
    <row r="32" spans="1:10">
      <c r="A32" s="177"/>
      <c r="B32" s="17"/>
      <c r="C32" s="26" t="s">
        <v>17</v>
      </c>
    </row>
    <row r="34" spans="1:5" ht="150">
      <c r="A34" s="15" t="s">
        <v>19</v>
      </c>
      <c r="B34" s="9" t="s">
        <v>187</v>
      </c>
    </row>
    <row r="36" spans="1:5" ht="30">
      <c r="A36" s="159"/>
      <c r="B36" s="21" t="s">
        <v>172</v>
      </c>
      <c r="C36" s="21" t="s">
        <v>173</v>
      </c>
      <c r="D36" s="21" t="s">
        <v>114</v>
      </c>
      <c r="E36" s="21" t="s">
        <v>188</v>
      </c>
    </row>
    <row r="37" spans="1:5" ht="30">
      <c r="A37" s="159"/>
      <c r="B37" s="21" t="s">
        <v>115</v>
      </c>
      <c r="C37" s="21" t="s">
        <v>115</v>
      </c>
      <c r="D37" s="21" t="s">
        <v>115</v>
      </c>
      <c r="E37" s="21" t="s">
        <v>189</v>
      </c>
    </row>
    <row r="38" spans="1:5">
      <c r="A38" s="9" t="s">
        <v>116</v>
      </c>
      <c r="B38" s="3" t="s">
        <v>143</v>
      </c>
      <c r="C38" s="3" t="s">
        <v>190</v>
      </c>
      <c r="D38" s="3" t="s">
        <v>14</v>
      </c>
      <c r="E38" s="3" t="s">
        <v>14</v>
      </c>
    </row>
    <row r="39" spans="1:5">
      <c r="A39" s="12" t="s">
        <v>117</v>
      </c>
      <c r="B39" s="6" t="s">
        <v>136</v>
      </c>
      <c r="C39" s="6" t="s">
        <v>136</v>
      </c>
      <c r="D39" s="6"/>
      <c r="E39" s="6"/>
    </row>
    <row r="40" spans="1:5">
      <c r="A40" s="158"/>
      <c r="B40" s="160"/>
      <c r="C40" s="160"/>
      <c r="D40" s="160"/>
      <c r="E40" s="160"/>
    </row>
    <row r="41" spans="1:5">
      <c r="A41" s="158"/>
      <c r="B41" s="161"/>
      <c r="C41" s="161"/>
      <c r="D41" s="161"/>
      <c r="E41" s="161"/>
    </row>
    <row r="42" spans="1:5">
      <c r="A42" s="12" t="s">
        <v>119</v>
      </c>
      <c r="B42" s="6" t="s">
        <v>136</v>
      </c>
      <c r="C42" s="6" t="s">
        <v>136</v>
      </c>
      <c r="D42" s="6"/>
      <c r="E42" s="6"/>
    </row>
    <row r="43" spans="1:5">
      <c r="A43" s="9" t="s">
        <v>120</v>
      </c>
      <c r="B43" s="3" t="s">
        <v>136</v>
      </c>
      <c r="C43" s="3" t="s">
        <v>136</v>
      </c>
      <c r="D43" s="3"/>
      <c r="E43" s="3"/>
    </row>
    <row r="44" spans="1:5">
      <c r="A44" s="12" t="s">
        <v>122</v>
      </c>
      <c r="B44" s="6" t="s">
        <v>136</v>
      </c>
      <c r="C44" s="6" t="s">
        <v>136</v>
      </c>
      <c r="D44" s="6"/>
      <c r="E44" s="6"/>
    </row>
    <row r="45" spans="1:5">
      <c r="A45" s="9" t="s">
        <v>180</v>
      </c>
      <c r="B45" s="3" t="s">
        <v>136</v>
      </c>
      <c r="C45" s="3" t="s">
        <v>136</v>
      </c>
      <c r="D45" s="3"/>
      <c r="E45" s="3"/>
    </row>
    <row r="46" spans="1:5">
      <c r="A46" s="12" t="s">
        <v>181</v>
      </c>
      <c r="B46" s="6" t="s">
        <v>136</v>
      </c>
      <c r="C46" s="6" t="s">
        <v>136</v>
      </c>
      <c r="D46" s="6"/>
      <c r="E46" s="6"/>
    </row>
    <row r="47" spans="1:5">
      <c r="A47" s="158"/>
      <c r="B47" s="160"/>
      <c r="C47" s="160"/>
      <c r="D47" s="160"/>
      <c r="E47" s="160"/>
    </row>
    <row r="48" spans="1:5">
      <c r="A48" s="158"/>
      <c r="B48" s="161"/>
      <c r="C48" s="161"/>
      <c r="D48" s="161"/>
      <c r="E48" s="161"/>
    </row>
    <row r="49" spans="1:5">
      <c r="A49" s="12" t="s">
        <v>183</v>
      </c>
      <c r="B49" s="6" t="s">
        <v>191</v>
      </c>
      <c r="C49" s="6" t="s">
        <v>192</v>
      </c>
      <c r="D49" s="6" t="s">
        <v>14</v>
      </c>
      <c r="E49" s="6" t="s">
        <v>14</v>
      </c>
    </row>
    <row r="50" spans="1:5">
      <c r="A50" s="158"/>
      <c r="B50" s="11"/>
      <c r="C50" s="11"/>
      <c r="D50" s="11"/>
      <c r="E50" s="11"/>
    </row>
    <row r="51" spans="1:5">
      <c r="A51" s="158"/>
      <c r="B51" s="11"/>
      <c r="C51" s="11"/>
      <c r="D51" s="11"/>
      <c r="E51" s="11"/>
    </row>
    <row r="52" spans="1:5" ht="15.75" thickBot="1">
      <c r="A52" s="163"/>
      <c r="B52" s="163"/>
      <c r="C52" s="163"/>
      <c r="D52" s="163"/>
      <c r="E52" s="163"/>
    </row>
    <row r="53" spans="1:5" ht="15.75" thickTop="1">
      <c r="A53" s="161"/>
      <c r="B53" s="161"/>
      <c r="C53" s="161"/>
      <c r="D53" s="161"/>
      <c r="E53" s="161"/>
    </row>
    <row r="55" spans="1:5" ht="240">
      <c r="A55" s="15" t="s">
        <v>21</v>
      </c>
      <c r="B55" s="9" t="s">
        <v>193</v>
      </c>
    </row>
    <row r="57" spans="1:5" ht="30">
      <c r="A57" s="159"/>
      <c r="B57" s="21" t="s">
        <v>172</v>
      </c>
      <c r="C57" s="21" t="s">
        <v>173</v>
      </c>
      <c r="D57" s="21" t="s">
        <v>188</v>
      </c>
    </row>
    <row r="58" spans="1:5" ht="30">
      <c r="A58" s="159"/>
      <c r="B58" s="21" t="s">
        <v>115</v>
      </c>
      <c r="C58" s="21" t="s">
        <v>115</v>
      </c>
      <c r="D58" s="21" t="s">
        <v>189</v>
      </c>
    </row>
    <row r="59" spans="1:5">
      <c r="A59" s="9" t="s">
        <v>116</v>
      </c>
      <c r="B59" s="3" t="s">
        <v>192</v>
      </c>
      <c r="C59" s="3" t="s">
        <v>190</v>
      </c>
      <c r="D59" s="3" t="s">
        <v>14</v>
      </c>
    </row>
    <row r="60" spans="1:5">
      <c r="A60" s="12" t="s">
        <v>117</v>
      </c>
      <c r="B60" s="6" t="s">
        <v>136</v>
      </c>
      <c r="C60" s="6" t="s">
        <v>136</v>
      </c>
      <c r="D60" s="6"/>
    </row>
    <row r="61" spans="1:5">
      <c r="A61" s="158"/>
      <c r="B61" s="160"/>
      <c r="C61" s="160"/>
      <c r="D61" s="160"/>
    </row>
    <row r="62" spans="1:5">
      <c r="A62" s="158"/>
      <c r="B62" s="161"/>
      <c r="C62" s="161"/>
      <c r="D62" s="161"/>
    </row>
    <row r="63" spans="1:5">
      <c r="A63" s="12" t="s">
        <v>119</v>
      </c>
      <c r="B63" s="6" t="s">
        <v>136</v>
      </c>
      <c r="C63" s="6" t="s">
        <v>136</v>
      </c>
      <c r="D63" s="6"/>
    </row>
    <row r="64" spans="1:5">
      <c r="A64" s="9" t="s">
        <v>120</v>
      </c>
      <c r="B64" s="3" t="s">
        <v>136</v>
      </c>
      <c r="C64" s="3" t="s">
        <v>136</v>
      </c>
      <c r="D64" s="3"/>
    </row>
    <row r="65" spans="1:4">
      <c r="A65" s="12" t="s">
        <v>122</v>
      </c>
      <c r="B65" s="6" t="s">
        <v>136</v>
      </c>
      <c r="C65" s="6" t="s">
        <v>136</v>
      </c>
      <c r="D65" s="6"/>
    </row>
    <row r="66" spans="1:4">
      <c r="A66" s="9" t="s">
        <v>180</v>
      </c>
      <c r="B66" s="3" t="s">
        <v>136</v>
      </c>
      <c r="C66" s="3" t="s">
        <v>136</v>
      </c>
      <c r="D66" s="3"/>
    </row>
    <row r="67" spans="1:4">
      <c r="A67" s="12" t="s">
        <v>181</v>
      </c>
      <c r="B67" s="6" t="s">
        <v>136</v>
      </c>
      <c r="C67" s="6" t="s">
        <v>136</v>
      </c>
      <c r="D67" s="6"/>
    </row>
    <row r="68" spans="1:4">
      <c r="A68" s="158"/>
      <c r="B68" s="160"/>
      <c r="C68" s="160"/>
      <c r="D68" s="160"/>
    </row>
    <row r="69" spans="1:4">
      <c r="A69" s="158"/>
      <c r="B69" s="161"/>
      <c r="C69" s="161"/>
      <c r="D69" s="161"/>
    </row>
    <row r="70" spans="1:4">
      <c r="A70" s="12" t="s">
        <v>183</v>
      </c>
      <c r="B70" s="6" t="s">
        <v>143</v>
      </c>
      <c r="C70" s="6" t="s">
        <v>192</v>
      </c>
      <c r="D70" s="6" t="s">
        <v>14</v>
      </c>
    </row>
    <row r="71" spans="1:4">
      <c r="A71" s="158"/>
      <c r="B71" s="11"/>
      <c r="C71" s="11"/>
      <c r="D71" s="11"/>
    </row>
    <row r="72" spans="1:4">
      <c r="A72" s="158"/>
      <c r="B72" s="11"/>
      <c r="C72" s="11"/>
      <c r="D72" s="11"/>
    </row>
    <row r="73" spans="1:4" ht="15.75" thickBot="1">
      <c r="A73" s="163"/>
      <c r="B73" s="163"/>
      <c r="C73" s="163"/>
      <c r="D73" s="163"/>
    </row>
    <row r="74" spans="1:4" ht="15.75" thickTop="1">
      <c r="A74" s="161"/>
      <c r="B74" s="161"/>
      <c r="C74" s="161"/>
      <c r="D74" s="161"/>
    </row>
    <row r="76" spans="1:4">
      <c r="A76" s="15" t="s">
        <v>112</v>
      </c>
      <c r="B76" s="158" t="s">
        <v>113</v>
      </c>
      <c r="C76" s="158"/>
    </row>
    <row r="77" spans="1:4">
      <c r="A77" s="25"/>
      <c r="B77" s="158"/>
      <c r="C77" s="158"/>
    </row>
    <row r="78" spans="1:4">
      <c r="A78" s="177"/>
      <c r="B78" s="17"/>
      <c r="C78" s="26" t="s">
        <v>18</v>
      </c>
    </row>
    <row r="79" spans="1:4">
      <c r="A79" s="177"/>
      <c r="B79" s="17"/>
      <c r="C79" s="26" t="s">
        <v>17</v>
      </c>
    </row>
    <row r="82" spans="1:4">
      <c r="A82" s="19" t="s">
        <v>22</v>
      </c>
    </row>
    <row r="84" spans="1:4">
      <c r="A84" s="20" t="s">
        <v>12</v>
      </c>
    </row>
    <row r="85" spans="1:4">
      <c r="A85" s="159"/>
      <c r="B85" s="164" t="s">
        <v>114</v>
      </c>
      <c r="C85" s="164"/>
      <c r="D85" s="164"/>
    </row>
    <row r="86" spans="1:4">
      <c r="A86" s="159"/>
      <c r="B86" s="164" t="s">
        <v>115</v>
      </c>
      <c r="C86" s="164"/>
      <c r="D86" s="164"/>
    </row>
    <row r="87" spans="1:4">
      <c r="A87" s="9" t="s">
        <v>116</v>
      </c>
      <c r="B87" s="3" t="s">
        <v>3</v>
      </c>
      <c r="C87" s="4">
        <v>200000</v>
      </c>
      <c r="D87" s="9"/>
    </row>
    <row r="88" spans="1:4">
      <c r="A88" s="12" t="s">
        <v>117</v>
      </c>
      <c r="B88" s="6"/>
      <c r="C88" s="6" t="s">
        <v>118</v>
      </c>
      <c r="D88" s="12" t="s">
        <v>69</v>
      </c>
    </row>
    <row r="89" spans="1:4">
      <c r="A89" s="158"/>
      <c r="B89" s="160"/>
      <c r="C89" s="160"/>
      <c r="D89" s="160"/>
    </row>
    <row r="90" spans="1:4">
      <c r="A90" s="158"/>
      <c r="B90" s="161"/>
      <c r="C90" s="161"/>
      <c r="D90" s="161"/>
    </row>
    <row r="91" spans="1:4">
      <c r="A91" s="12" t="s">
        <v>119</v>
      </c>
      <c r="B91" s="6"/>
      <c r="C91" s="7">
        <v>97125</v>
      </c>
      <c r="D91" s="12"/>
    </row>
    <row r="92" spans="1:4">
      <c r="A92" s="9" t="s">
        <v>120</v>
      </c>
      <c r="B92" s="3"/>
      <c r="C92" s="3" t="s">
        <v>121</v>
      </c>
      <c r="D92" s="9" t="s">
        <v>69</v>
      </c>
    </row>
    <row r="93" spans="1:4">
      <c r="A93" s="12" t="s">
        <v>122</v>
      </c>
      <c r="B93" s="6"/>
      <c r="C93" s="6" t="s">
        <v>123</v>
      </c>
      <c r="D93" s="12" t="s">
        <v>69</v>
      </c>
    </row>
    <row r="94" spans="1:4">
      <c r="A94" s="158"/>
      <c r="B94" s="160"/>
      <c r="C94" s="160"/>
      <c r="D94" s="160"/>
    </row>
    <row r="95" spans="1:4">
      <c r="A95" s="158"/>
      <c r="B95" s="161"/>
      <c r="C95" s="161"/>
      <c r="D95" s="161"/>
    </row>
    <row r="96" spans="1:4">
      <c r="A96" s="12" t="s">
        <v>124</v>
      </c>
      <c r="B96" s="6" t="s">
        <v>3</v>
      </c>
      <c r="C96" s="7">
        <v>30225</v>
      </c>
      <c r="D96" s="12"/>
    </row>
    <row r="97" spans="1:4">
      <c r="A97" s="158"/>
      <c r="B97" s="11"/>
      <c r="C97" s="11"/>
      <c r="D97" s="11"/>
    </row>
    <row r="98" spans="1:4">
      <c r="A98" s="158"/>
      <c r="B98" s="11"/>
      <c r="C98" s="11"/>
      <c r="D98" s="11"/>
    </row>
    <row r="99" spans="1:4" ht="15.75" thickBot="1">
      <c r="A99" s="163"/>
      <c r="B99" s="163"/>
      <c r="C99" s="163"/>
      <c r="D99" s="163"/>
    </row>
    <row r="100" spans="1:4" ht="15.75" thickTop="1">
      <c r="A100" s="161"/>
      <c r="B100" s="161"/>
      <c r="C100" s="161"/>
      <c r="D100" s="161"/>
    </row>
    <row r="102" spans="1:4">
      <c r="A102" s="158" t="s">
        <v>125</v>
      </c>
      <c r="B102" s="158"/>
    </row>
    <row r="103" spans="1:4">
      <c r="A103" s="158"/>
      <c r="B103" s="158"/>
    </row>
    <row r="104" spans="1:4">
      <c r="A104" s="176" t="s">
        <v>21</v>
      </c>
      <c r="B104" s="176"/>
    </row>
    <row r="105" spans="1:4">
      <c r="A105" s="158" t="s">
        <v>126</v>
      </c>
      <c r="B105" s="158"/>
    </row>
    <row r="106" spans="1:4">
      <c r="A106" s="158"/>
      <c r="B106" s="158"/>
    </row>
    <row r="107" spans="1:4">
      <c r="A107" s="176" t="s">
        <v>112</v>
      </c>
      <c r="B107" s="176"/>
    </row>
    <row r="108" spans="1:4">
      <c r="A108" s="158" t="s">
        <v>127</v>
      </c>
      <c r="B108" s="158"/>
    </row>
  </sheetData>
  <mergeCells count="80">
    <mergeCell ref="H5:J5"/>
    <mergeCell ref="H6:J6"/>
    <mergeCell ref="F9:F10"/>
    <mergeCell ref="A5:A6"/>
    <mergeCell ref="B5:D5"/>
    <mergeCell ref="B6:D6"/>
    <mergeCell ref="E5:G5"/>
    <mergeCell ref="E6:G6"/>
    <mergeCell ref="A21:J22"/>
    <mergeCell ref="G9:G10"/>
    <mergeCell ref="H9:H10"/>
    <mergeCell ref="I9:I10"/>
    <mergeCell ref="J9:J10"/>
    <mergeCell ref="A16:A17"/>
    <mergeCell ref="B16:B17"/>
    <mergeCell ref="C16:C17"/>
    <mergeCell ref="D16:D17"/>
    <mergeCell ref="E16:E17"/>
    <mergeCell ref="F16:F17"/>
    <mergeCell ref="A9:A10"/>
    <mergeCell ref="B9:B10"/>
    <mergeCell ref="C9:C10"/>
    <mergeCell ref="D9:D10"/>
    <mergeCell ref="E9:E10"/>
    <mergeCell ref="G16:G17"/>
    <mergeCell ref="H16:H17"/>
    <mergeCell ref="I16:I17"/>
    <mergeCell ref="J16:J17"/>
    <mergeCell ref="A19:A20"/>
    <mergeCell ref="A24:B24"/>
    <mergeCell ref="B29:C29"/>
    <mergeCell ref="B30:C30"/>
    <mergeCell ref="A31:A32"/>
    <mergeCell ref="A36:A37"/>
    <mergeCell ref="D40:D41"/>
    <mergeCell ref="E40:E41"/>
    <mergeCell ref="A47:A48"/>
    <mergeCell ref="B47:B48"/>
    <mergeCell ref="C47:C48"/>
    <mergeCell ref="D47:D48"/>
    <mergeCell ref="E47:E48"/>
    <mergeCell ref="A40:A41"/>
    <mergeCell ref="B40:B41"/>
    <mergeCell ref="C40:C41"/>
    <mergeCell ref="A73:D74"/>
    <mergeCell ref="A50:A51"/>
    <mergeCell ref="A52:E53"/>
    <mergeCell ref="A57:A58"/>
    <mergeCell ref="A61:A62"/>
    <mergeCell ref="B61:B62"/>
    <mergeCell ref="C61:C62"/>
    <mergeCell ref="D61:D62"/>
    <mergeCell ref="A68:A69"/>
    <mergeCell ref="B68:B69"/>
    <mergeCell ref="C68:C69"/>
    <mergeCell ref="D68:D69"/>
    <mergeCell ref="A71:A72"/>
    <mergeCell ref="B76:C76"/>
    <mergeCell ref="B77:C77"/>
    <mergeCell ref="A78:A79"/>
    <mergeCell ref="A85:A86"/>
    <mergeCell ref="B85:D85"/>
    <mergeCell ref="B86:D86"/>
    <mergeCell ref="A89:A90"/>
    <mergeCell ref="B89:B90"/>
    <mergeCell ref="C89:C90"/>
    <mergeCell ref="D89:D90"/>
    <mergeCell ref="A94:A95"/>
    <mergeCell ref="B94:B95"/>
    <mergeCell ref="C94:C95"/>
    <mergeCell ref="D94:D95"/>
    <mergeCell ref="A106:B106"/>
    <mergeCell ref="A107:B107"/>
    <mergeCell ref="A108:B108"/>
    <mergeCell ref="A97:A98"/>
    <mergeCell ref="A99:D100"/>
    <mergeCell ref="A102:B102"/>
    <mergeCell ref="A103:B103"/>
    <mergeCell ref="A104:B104"/>
    <mergeCell ref="A105:B105"/>
  </mergeCells>
  <pageMargins left="0.7" right="0.7" top="0.75" bottom="0.75" header="0.3" footer="0.3"/>
  <legacyDrawing r:id="rId1"/>
  <controls>
    <control shapeId="6145" r:id="rId2" name="Control 1"/>
    <control shapeId="6146" r:id="rId3" name="Control 2"/>
    <control shapeId="6147" r:id="rId4" name="Control 3"/>
    <control shapeId="6148" r:id="rId5" name="Control 4"/>
    <control shapeId="6149" r:id="rId6" name="Control 5"/>
    <control shapeId="6150" r:id="rId7" name="Control 6"/>
    <control shapeId="6151" r:id="rId8" name="Control 7"/>
    <control shapeId="6152" r:id="rId9" name="Control 8"/>
    <control shapeId="6153" r:id="rId10" name="Control 9"/>
    <control shapeId="6154" r:id="rId11" name="Control 10"/>
    <control shapeId="6155" r:id="rId12" name="Control 11"/>
    <control shapeId="6156" r:id="rId13" name="Control 12"/>
    <control shapeId="6157" r:id="rId14" name="Control 13"/>
    <control shapeId="6158" r:id="rId15" name="Control 14"/>
    <control shapeId="6159" r:id="rId16" name="Control 15"/>
    <control shapeId="6160" r:id="rId17" name="Control 16"/>
    <control shapeId="6161" r:id="rId18" name="Control 17"/>
    <control shapeId="6162" r:id="rId19" name="Control 18"/>
    <control shapeId="6163" r:id="rId20" name="Control 19"/>
    <control shapeId="6164" r:id="rId21" name="Control 20"/>
    <control shapeId="6165" r:id="rId22" name="Control 21"/>
    <control shapeId="6166" r:id="rId23" name="Control 22"/>
    <control shapeId="6167" r:id="rId24" name="Control 23"/>
    <control shapeId="6168" r:id="rId25" name="Control 24"/>
    <control shapeId="6169" r:id="rId26" name="Control 25"/>
    <control shapeId="6170" r:id="rId27" name="Control 26"/>
    <control shapeId="6171" r:id="rId28" name="Control 27"/>
    <control shapeId="6172" r:id="rId29" name="Control 28"/>
    <control shapeId="6173" r:id="rId30" name="Control 29"/>
    <control shapeId="6174" r:id="rId31" name="Control 30"/>
    <control shapeId="6175" r:id="rId32" name="Control 31"/>
    <control shapeId="6176" r:id="rId33" name="Control 32"/>
    <control shapeId="6177" r:id="rId34" name="Control 33"/>
    <control shapeId="6178" r:id="rId35" name="Control 34"/>
    <control shapeId="6179" r:id="rId36" name="Control 35"/>
    <control shapeId="6180" r:id="rId37" name="Control 36"/>
    <control shapeId="6181" r:id="rId38" name="Control 37"/>
    <control shapeId="6182" r:id="rId39" name="Control 38"/>
    <control shapeId="6183" r:id="rId40" name="Control 39"/>
    <control shapeId="6184" r:id="rId41" name="Control 40"/>
    <control shapeId="6185" r:id="rId42" name="Control 41"/>
    <control shapeId="6186" r:id="rId43" name="Control 42"/>
    <control shapeId="6187" r:id="rId44" name="Control 43"/>
    <control shapeId="6188" r:id="rId45" name="Control 44"/>
    <control shapeId="6189" r:id="rId46" name="Control 45"/>
    <control shapeId="6190" r:id="rId47" name="Control 46"/>
    <control shapeId="6191" r:id="rId48" name="Control 47"/>
    <control shapeId="6192" r:id="rId49" name="Control 48"/>
    <control shapeId="6193" r:id="rId50" name="Control 49"/>
    <control shapeId="6194" r:id="rId51" name="Control 50"/>
    <control shapeId="6195" r:id="rId52" name="Control 51"/>
    <control shapeId="6196" r:id="rId53" name="Control 52"/>
    <control shapeId="6197" r:id="rId54" name="Control 53"/>
    <control shapeId="6198" r:id="rId55" name="Control 54"/>
    <control shapeId="6199" r:id="rId56" name="Control 55"/>
    <control shapeId="6200" r:id="rId57" name="Control 56"/>
    <control shapeId="6201" r:id="rId58" name="Control 57"/>
    <control shapeId="6202" r:id="rId59" name="Control 58"/>
    <control shapeId="6203" r:id="rId60" name="Control 59"/>
    <control shapeId="6204" r:id="rId61" name="Control 60"/>
    <control shapeId="6205" r:id="rId62" name="Control 61"/>
  </controls>
</worksheet>
</file>

<file path=xl/worksheets/sheet6.xml><?xml version="1.0" encoding="utf-8"?>
<worksheet xmlns="http://schemas.openxmlformats.org/spreadsheetml/2006/main" xmlns:r="http://schemas.openxmlformats.org/officeDocument/2006/relationships">
  <sheetPr codeName="Sheet3"/>
  <dimension ref="A1:S85"/>
  <sheetViews>
    <sheetView tabSelected="1" zoomScaleNormal="100" workbookViewId="0"/>
  </sheetViews>
  <sheetFormatPr defaultRowHeight="15"/>
  <cols>
    <col min="1" max="1" width="56.140625" style="123" customWidth="1"/>
    <col min="2" max="2" width="35.85546875" style="123" bestFit="1" customWidth="1"/>
    <col min="3" max="3" width="12" style="123" bestFit="1" customWidth="1"/>
    <col min="4" max="4" width="9.140625" style="123"/>
    <col min="5" max="5" width="11.42578125" style="123" customWidth="1"/>
    <col min="6" max="6" width="9.85546875" style="123" customWidth="1"/>
    <col min="7" max="7" width="16.28515625" style="123" customWidth="1"/>
    <col min="8" max="8" width="12.5703125" style="123" bestFit="1" customWidth="1"/>
    <col min="9" max="9" width="12.5703125" style="123" hidden="1" customWidth="1"/>
    <col min="10" max="10" width="12.85546875" style="123" hidden="1" customWidth="1"/>
    <col min="11" max="11" width="11.140625" style="33" hidden="1" customWidth="1"/>
    <col min="12" max="12" width="13.7109375" style="37" hidden="1" customWidth="1"/>
    <col min="13" max="15" width="0" style="123" hidden="1" customWidth="1"/>
    <col min="16" max="16" width="10.85546875" style="33" hidden="1" customWidth="1"/>
    <col min="17" max="17" width="14.42578125" style="37" hidden="1" customWidth="1"/>
    <col min="18" max="19" width="0" style="123" hidden="1" customWidth="1"/>
    <col min="20" max="16384" width="9.140625" style="123"/>
  </cols>
  <sheetData>
    <row r="1" spans="1:17" ht="15.75" thickBot="1"/>
    <row r="2" spans="1:17">
      <c r="I2" s="39"/>
      <c r="J2" s="40" t="s">
        <v>168</v>
      </c>
      <c r="K2" s="41"/>
      <c r="L2" s="42"/>
      <c r="M2" s="40"/>
      <c r="N2" s="43"/>
      <c r="O2" s="40" t="s">
        <v>195</v>
      </c>
      <c r="P2" s="41"/>
      <c r="Q2" s="44"/>
    </row>
    <row r="3" spans="1:17" ht="60" customHeight="1" thickBot="1">
      <c r="A3" s="157" t="s">
        <v>1</v>
      </c>
      <c r="B3" s="157"/>
      <c r="C3" s="157"/>
      <c r="D3" s="157"/>
      <c r="I3" s="45"/>
      <c r="J3" s="128" t="s">
        <v>50</v>
      </c>
      <c r="K3" s="47" t="s">
        <v>51</v>
      </c>
      <c r="L3" s="48" t="s">
        <v>52</v>
      </c>
      <c r="M3" s="128"/>
      <c r="N3" s="38"/>
      <c r="O3" s="128" t="s">
        <v>50</v>
      </c>
      <c r="P3" s="47" t="s">
        <v>51</v>
      </c>
      <c r="Q3" s="49" t="s">
        <v>52</v>
      </c>
    </row>
    <row r="4" spans="1:17">
      <c r="E4" s="39" t="s">
        <v>46</v>
      </c>
      <c r="F4" s="40"/>
      <c r="G4" s="40" t="s">
        <v>53</v>
      </c>
      <c r="H4" s="57"/>
      <c r="I4" s="50" t="s">
        <v>55</v>
      </c>
      <c r="J4" s="128">
        <v>500</v>
      </c>
      <c r="K4" s="47">
        <v>56</v>
      </c>
      <c r="L4" s="48">
        <f>+J4*K4</f>
        <v>28000</v>
      </c>
      <c r="M4" s="128"/>
      <c r="N4" s="38" t="s">
        <v>55</v>
      </c>
      <c r="O4" s="128">
        <v>25000</v>
      </c>
      <c r="P4" s="47">
        <v>56</v>
      </c>
      <c r="Q4" s="49">
        <f>+O4*P4</f>
        <v>1400000</v>
      </c>
    </row>
    <row r="5" spans="1:17" ht="45" customHeight="1">
      <c r="A5" s="125"/>
      <c r="B5" s="159"/>
      <c r="C5" s="159"/>
      <c r="D5" s="159"/>
      <c r="E5" s="45" t="s">
        <v>44</v>
      </c>
      <c r="F5" s="58" t="s">
        <v>45</v>
      </c>
      <c r="G5" s="58" t="s">
        <v>47</v>
      </c>
      <c r="H5" s="59" t="s">
        <v>54</v>
      </c>
      <c r="I5" s="50" t="s">
        <v>56</v>
      </c>
      <c r="J5" s="128"/>
      <c r="K5" s="47">
        <f>J5</f>
        <v>0</v>
      </c>
      <c r="L5" s="48"/>
      <c r="M5" s="128"/>
      <c r="N5" s="38" t="s">
        <v>56</v>
      </c>
      <c r="O5" s="128"/>
      <c r="P5" s="47">
        <f>O5</f>
        <v>0</v>
      </c>
      <c r="Q5" s="49"/>
    </row>
    <row r="6" spans="1:17" s="127" customFormat="1" ht="45" customHeight="1">
      <c r="A6" s="126" t="s">
        <v>197</v>
      </c>
      <c r="B6" s="126"/>
      <c r="C6" s="137">
        <f>250*200</f>
        <v>50000</v>
      </c>
      <c r="D6" s="126"/>
      <c r="E6" s="130"/>
      <c r="F6" s="131"/>
      <c r="G6" s="131"/>
      <c r="H6" s="132"/>
      <c r="I6" s="104"/>
      <c r="J6" s="35"/>
      <c r="K6" s="133"/>
      <c r="L6" s="134"/>
      <c r="M6" s="35"/>
      <c r="N6" s="135"/>
      <c r="O6" s="35"/>
      <c r="P6" s="133"/>
      <c r="Q6" s="136"/>
    </row>
    <row r="7" spans="1:17">
      <c r="A7" s="121" t="s">
        <v>198</v>
      </c>
      <c r="B7" s="3" t="s">
        <v>3</v>
      </c>
      <c r="C7" s="4">
        <f>180*200</f>
        <v>36000</v>
      </c>
      <c r="D7" s="3"/>
      <c r="E7" s="60" t="s">
        <v>48</v>
      </c>
      <c r="F7" s="61" t="s">
        <v>48</v>
      </c>
      <c r="G7" s="61" t="s">
        <v>48</v>
      </c>
      <c r="H7" s="62" t="s">
        <v>48</v>
      </c>
      <c r="I7" s="50" t="s">
        <v>60</v>
      </c>
      <c r="J7" s="128">
        <f>+J4</f>
        <v>500</v>
      </c>
      <c r="K7" s="47">
        <v>26</v>
      </c>
      <c r="L7" s="48">
        <f>+J7*K7</f>
        <v>13000</v>
      </c>
      <c r="M7" s="128"/>
      <c r="N7" s="38" t="s">
        <v>60</v>
      </c>
      <c r="O7" s="128">
        <f>+O4</f>
        <v>25000</v>
      </c>
      <c r="P7" s="47">
        <v>26</v>
      </c>
      <c r="Q7" s="49">
        <f>+O7*P7</f>
        <v>650000</v>
      </c>
    </row>
    <row r="8" spans="1:17">
      <c r="A8" s="122" t="s">
        <v>199</v>
      </c>
      <c r="B8" s="6"/>
      <c r="C8" s="7">
        <f>11*200</f>
        <v>2200</v>
      </c>
      <c r="D8" s="6"/>
      <c r="E8" s="60" t="s">
        <v>48</v>
      </c>
      <c r="F8" s="61" t="s">
        <v>48</v>
      </c>
      <c r="G8" s="61" t="s">
        <v>48</v>
      </c>
      <c r="H8" s="62" t="s">
        <v>48</v>
      </c>
      <c r="I8" s="50" t="s">
        <v>63</v>
      </c>
      <c r="J8" s="128">
        <f>+J7</f>
        <v>500</v>
      </c>
      <c r="K8" s="47">
        <v>20</v>
      </c>
      <c r="L8" s="48">
        <f>+J8*K8</f>
        <v>10000</v>
      </c>
      <c r="M8" s="128"/>
      <c r="N8" s="38" t="s">
        <v>63</v>
      </c>
      <c r="O8" s="128">
        <f>+O7</f>
        <v>25000</v>
      </c>
      <c r="P8" s="47">
        <v>20</v>
      </c>
      <c r="Q8" s="49">
        <f>+O8*P8</f>
        <v>500000</v>
      </c>
    </row>
    <row r="9" spans="1:17">
      <c r="A9" s="121"/>
      <c r="B9" s="3"/>
      <c r="C9" s="4"/>
      <c r="D9" s="3"/>
      <c r="E9" s="60" t="s">
        <v>48</v>
      </c>
      <c r="F9" s="61" t="s">
        <v>48</v>
      </c>
      <c r="G9" s="61" t="s">
        <v>48</v>
      </c>
      <c r="H9" s="62" t="s">
        <v>48</v>
      </c>
      <c r="I9" s="50" t="s">
        <v>61</v>
      </c>
      <c r="J9" s="128">
        <f>+J7</f>
        <v>500</v>
      </c>
      <c r="K9" s="47">
        <v>3</v>
      </c>
      <c r="L9" s="48">
        <f>+J9*K9</f>
        <v>1500</v>
      </c>
      <c r="M9" s="128"/>
      <c r="N9" s="38" t="s">
        <v>61</v>
      </c>
      <c r="O9" s="128">
        <f>+O7</f>
        <v>25000</v>
      </c>
      <c r="P9" s="47">
        <v>3</v>
      </c>
      <c r="Q9" s="49">
        <f>+O9*P9</f>
        <v>75000</v>
      </c>
    </row>
    <row r="10" spans="1:17">
      <c r="A10" s="122"/>
      <c r="B10" s="6"/>
      <c r="C10" s="7"/>
      <c r="D10" s="6"/>
      <c r="E10" s="60" t="s">
        <v>48</v>
      </c>
      <c r="F10" s="61" t="s">
        <v>48</v>
      </c>
      <c r="G10" s="61" t="s">
        <v>48</v>
      </c>
      <c r="H10" s="62" t="s">
        <v>48</v>
      </c>
      <c r="I10" s="50" t="s">
        <v>62</v>
      </c>
      <c r="J10" s="128">
        <f>+J9</f>
        <v>500</v>
      </c>
      <c r="K10" s="47">
        <f>+L10/J10</f>
        <v>10</v>
      </c>
      <c r="L10" s="48">
        <v>5000</v>
      </c>
      <c r="M10" s="128"/>
      <c r="N10" s="38" t="s">
        <v>62</v>
      </c>
      <c r="O10" s="128">
        <f>+O9</f>
        <v>25000</v>
      </c>
      <c r="P10" s="47">
        <f>+Q10/O10</f>
        <v>0.2</v>
      </c>
      <c r="Q10" s="49">
        <v>5000</v>
      </c>
    </row>
    <row r="11" spans="1:17">
      <c r="A11" s="121" t="s">
        <v>7</v>
      </c>
      <c r="B11" s="3"/>
      <c r="C11" s="4">
        <v>0</v>
      </c>
      <c r="D11" s="3"/>
      <c r="E11" s="60" t="s">
        <v>49</v>
      </c>
      <c r="F11" s="61" t="s">
        <v>49</v>
      </c>
      <c r="G11" s="61" t="s">
        <v>49</v>
      </c>
      <c r="H11" s="62" t="s">
        <v>49</v>
      </c>
      <c r="I11" s="50"/>
      <c r="J11" s="128"/>
      <c r="K11" s="47"/>
      <c r="L11" s="48"/>
      <c r="M11" s="128"/>
      <c r="N11" s="38"/>
      <c r="O11" s="128"/>
      <c r="P11" s="47"/>
      <c r="Q11" s="49"/>
    </row>
    <row r="12" spans="1:17" ht="15.75" thickBot="1">
      <c r="A12" s="122" t="s">
        <v>8</v>
      </c>
      <c r="B12" s="6"/>
      <c r="C12" s="7">
        <v>0</v>
      </c>
      <c r="D12" s="6"/>
      <c r="E12" s="63" t="s">
        <v>49</v>
      </c>
      <c r="F12" s="64" t="s">
        <v>49</v>
      </c>
      <c r="G12" s="64" t="s">
        <v>49</v>
      </c>
      <c r="H12" s="65" t="s">
        <v>49</v>
      </c>
      <c r="I12" s="50"/>
      <c r="J12" s="128"/>
      <c r="K12" s="47"/>
      <c r="L12" s="48"/>
      <c r="M12" s="128"/>
      <c r="N12" s="38"/>
      <c r="O12" s="128"/>
      <c r="P12" s="47"/>
      <c r="Q12" s="49"/>
    </row>
    <row r="13" spans="1:17">
      <c r="A13" s="158"/>
      <c r="B13" s="160"/>
      <c r="C13" s="160"/>
      <c r="D13" s="160"/>
      <c r="I13" s="50" t="s">
        <v>57</v>
      </c>
      <c r="J13" s="128"/>
      <c r="K13" s="47"/>
      <c r="L13" s="48">
        <f>+L4-SUM(L5:L10)</f>
        <v>-1500</v>
      </c>
      <c r="M13" s="128"/>
      <c r="N13" s="38" t="s">
        <v>57</v>
      </c>
      <c r="O13" s="128"/>
      <c r="P13" s="47"/>
      <c r="Q13" s="49">
        <f>+Q4-SUM(Q5:Q10)</f>
        <v>170000</v>
      </c>
    </row>
    <row r="14" spans="1:17">
      <c r="A14" s="158"/>
      <c r="B14" s="161"/>
      <c r="C14" s="161"/>
      <c r="D14" s="161"/>
      <c r="I14" s="50" t="s">
        <v>58</v>
      </c>
      <c r="J14" s="128"/>
      <c r="K14" s="47"/>
      <c r="L14" s="48"/>
      <c r="M14" s="128"/>
      <c r="N14" s="38" t="s">
        <v>58</v>
      </c>
      <c r="O14" s="128"/>
      <c r="P14" s="47"/>
      <c r="Q14" s="49"/>
    </row>
    <row r="15" spans="1:17" ht="15.75" thickBot="1">
      <c r="A15" s="122" t="s">
        <v>9</v>
      </c>
      <c r="B15" s="6" t="s">
        <v>3</v>
      </c>
      <c r="C15" s="7">
        <f>+C6-SUM(C7:C14)</f>
        <v>11800</v>
      </c>
      <c r="D15" s="6"/>
      <c r="I15" s="51" t="s">
        <v>59</v>
      </c>
      <c r="J15" s="52"/>
      <c r="K15" s="53"/>
      <c r="L15" s="54"/>
      <c r="M15" s="52"/>
      <c r="N15" s="55" t="s">
        <v>59</v>
      </c>
      <c r="O15" s="52"/>
      <c r="P15" s="53"/>
      <c r="Q15" s="56"/>
    </row>
    <row r="16" spans="1:17">
      <c r="A16" s="158"/>
      <c r="B16" s="124"/>
      <c r="C16" s="124"/>
      <c r="D16" s="124"/>
    </row>
    <row r="17" spans="1:19">
      <c r="A17" s="158"/>
      <c r="B17" s="124"/>
      <c r="C17" s="124"/>
      <c r="D17" s="124"/>
    </row>
    <row r="18" spans="1:19" s="33" customFormat="1">
      <c r="A18" s="162"/>
      <c r="B18" s="162"/>
      <c r="C18" s="162"/>
      <c r="D18" s="162"/>
      <c r="E18" s="123"/>
      <c r="F18" s="123"/>
      <c r="G18" s="123"/>
      <c r="H18" s="123"/>
      <c r="I18" s="123"/>
      <c r="J18" s="123"/>
      <c r="L18" s="37"/>
      <c r="M18" s="123"/>
      <c r="N18" s="123"/>
      <c r="O18" s="123"/>
      <c r="Q18" s="37"/>
      <c r="R18" s="123"/>
      <c r="S18" s="123"/>
    </row>
    <row r="19" spans="1:19" s="33" customFormat="1" ht="15.75" thickBot="1">
      <c r="A19" s="163"/>
      <c r="B19" s="163"/>
      <c r="C19" s="163"/>
      <c r="D19" s="163"/>
      <c r="E19" s="123"/>
      <c r="F19" s="123"/>
      <c r="G19" s="123"/>
      <c r="H19" s="123"/>
      <c r="I19" s="123"/>
      <c r="J19" s="123"/>
      <c r="L19" s="37"/>
      <c r="M19" s="123"/>
      <c r="N19" s="123"/>
      <c r="O19" s="123"/>
      <c r="Q19" s="37"/>
      <c r="R19" s="123"/>
      <c r="S19" s="123"/>
    </row>
    <row r="20" spans="1:19" s="33" customFormat="1" ht="15.75" thickTop="1">
      <c r="A20" s="161"/>
      <c r="B20" s="161"/>
      <c r="C20" s="161"/>
      <c r="D20" s="161"/>
      <c r="E20" s="123"/>
      <c r="F20" s="123"/>
      <c r="G20" s="123"/>
      <c r="H20" s="123"/>
      <c r="I20" s="123"/>
      <c r="J20" s="123"/>
      <c r="L20" s="37"/>
      <c r="M20" s="123"/>
      <c r="N20" s="123"/>
      <c r="O20" s="123"/>
      <c r="Q20" s="37"/>
      <c r="R20" s="123"/>
      <c r="S20" s="123"/>
    </row>
    <row r="21" spans="1:19" s="33" customFormat="1">
      <c r="A21" s="123"/>
      <c r="B21" s="123"/>
      <c r="C21" s="123"/>
      <c r="D21" s="123"/>
      <c r="E21" s="123"/>
      <c r="F21" s="123"/>
      <c r="G21" s="123"/>
      <c r="H21" s="123"/>
      <c r="I21" s="123"/>
      <c r="J21" s="123"/>
      <c r="L21" s="37"/>
      <c r="M21" s="123"/>
      <c r="N21" s="123"/>
      <c r="O21" s="123"/>
      <c r="Q21" s="37"/>
      <c r="R21" s="123"/>
      <c r="S21" s="123"/>
    </row>
    <row r="22" spans="1:19" s="33" customFormat="1">
      <c r="A22" s="129" t="s">
        <v>11</v>
      </c>
      <c r="B22" s="123"/>
      <c r="C22" s="123"/>
      <c r="D22" s="123"/>
      <c r="E22" s="123"/>
      <c r="F22" s="123"/>
      <c r="G22" s="123"/>
      <c r="H22" s="123"/>
      <c r="I22" s="123"/>
      <c r="J22" s="123"/>
      <c r="L22" s="37"/>
      <c r="M22" s="123"/>
      <c r="N22" s="123"/>
      <c r="O22" s="123"/>
      <c r="Q22" s="37"/>
      <c r="R22" s="123"/>
      <c r="S22" s="123"/>
    </row>
    <row r="23" spans="1:19" s="33" customFormat="1" ht="90">
      <c r="A23" s="15" t="s">
        <v>12</v>
      </c>
      <c r="B23" s="121" t="s">
        <v>13</v>
      </c>
      <c r="C23" s="123"/>
      <c r="D23" s="123"/>
      <c r="E23" s="123"/>
      <c r="F23" s="123"/>
      <c r="G23" s="123"/>
      <c r="H23" s="123"/>
      <c r="I23" s="123"/>
      <c r="J23" s="123"/>
      <c r="L23" s="37"/>
      <c r="M23" s="123"/>
      <c r="N23" s="123"/>
      <c r="O23" s="123"/>
      <c r="Q23" s="37"/>
      <c r="R23" s="123"/>
      <c r="S23" s="123"/>
    </row>
    <row r="24" spans="1:19" s="33" customFormat="1">
      <c r="A24" s="123"/>
      <c r="B24" s="123"/>
      <c r="C24" s="123"/>
      <c r="D24" s="123"/>
      <c r="E24" s="123"/>
      <c r="F24" s="123"/>
      <c r="G24" s="123"/>
      <c r="H24" s="123"/>
      <c r="I24" s="123"/>
      <c r="J24" s="123"/>
      <c r="L24" s="37"/>
      <c r="M24" s="123"/>
      <c r="N24" s="123"/>
      <c r="O24" s="123"/>
      <c r="Q24" s="37"/>
      <c r="R24" s="123"/>
      <c r="S24" s="123"/>
    </row>
    <row r="25" spans="1:19" s="33" customFormat="1">
      <c r="A25" s="123"/>
      <c r="B25" s="123"/>
      <c r="C25" s="123"/>
      <c r="D25" s="123"/>
      <c r="E25" s="123"/>
      <c r="F25" s="123"/>
      <c r="G25" s="123"/>
      <c r="H25" s="123"/>
      <c r="I25" s="123"/>
      <c r="J25" s="123"/>
      <c r="L25" s="37"/>
      <c r="M25" s="123"/>
      <c r="N25" s="123"/>
      <c r="O25" s="123"/>
      <c r="Q25" s="37"/>
      <c r="R25" s="123"/>
      <c r="S25" s="123"/>
    </row>
    <row r="26" spans="1:19" s="33" customFormat="1">
      <c r="A26" s="129" t="s">
        <v>15</v>
      </c>
      <c r="B26" s="158" t="s">
        <v>16</v>
      </c>
      <c r="C26" s="158"/>
      <c r="D26" s="123"/>
      <c r="E26" s="123"/>
      <c r="F26" s="123"/>
      <c r="G26" s="123"/>
      <c r="H26" s="123"/>
      <c r="I26" s="123"/>
      <c r="J26" s="123"/>
      <c r="L26" s="37"/>
      <c r="M26" s="123"/>
      <c r="N26" s="123"/>
      <c r="O26" s="123"/>
      <c r="Q26" s="37"/>
      <c r="R26" s="123"/>
      <c r="S26" s="123"/>
    </row>
    <row r="27" spans="1:19" s="33" customFormat="1">
      <c r="A27" s="121"/>
      <c r="B27" s="158"/>
      <c r="C27" s="158"/>
      <c r="D27" s="123"/>
      <c r="E27" s="123"/>
      <c r="F27" s="123"/>
      <c r="G27" s="123"/>
      <c r="H27" s="123"/>
      <c r="I27" s="123"/>
      <c r="J27" s="123"/>
      <c r="L27" s="37"/>
      <c r="M27" s="123"/>
      <c r="N27" s="123"/>
      <c r="O27" s="123"/>
      <c r="Q27" s="37"/>
      <c r="R27" s="123"/>
      <c r="S27" s="123"/>
    </row>
    <row r="28" spans="1:19" s="33" customFormat="1">
      <c r="A28" s="158"/>
      <c r="B28" s="17"/>
      <c r="C28" s="18" t="s">
        <v>17</v>
      </c>
      <c r="D28" s="123"/>
      <c r="E28" s="123"/>
      <c r="F28" s="123"/>
      <c r="G28" s="123"/>
      <c r="H28" s="123"/>
      <c r="I28" s="123"/>
      <c r="J28" s="123"/>
      <c r="L28" s="37"/>
      <c r="M28" s="123"/>
      <c r="N28" s="123"/>
      <c r="O28" s="123"/>
      <c r="Q28" s="37"/>
      <c r="R28" s="123"/>
      <c r="S28" s="123"/>
    </row>
    <row r="29" spans="1:19" s="33" customFormat="1">
      <c r="A29" s="158"/>
      <c r="B29" s="17"/>
      <c r="C29" s="18" t="s">
        <v>18</v>
      </c>
      <c r="D29" s="123"/>
      <c r="E29" s="123"/>
      <c r="F29" s="123"/>
      <c r="G29" s="123"/>
      <c r="H29" s="123"/>
      <c r="I29" s="123"/>
      <c r="J29" s="123"/>
      <c r="L29" s="37"/>
      <c r="M29" s="123"/>
      <c r="N29" s="123"/>
      <c r="O29" s="123"/>
      <c r="Q29" s="37"/>
      <c r="R29" s="123"/>
      <c r="S29" s="123"/>
    </row>
    <row r="30" spans="1:19" s="33" customFormat="1">
      <c r="A30" s="123"/>
      <c r="B30" s="123"/>
      <c r="C30" s="123"/>
      <c r="D30" s="123"/>
      <c r="E30" s="123"/>
      <c r="F30" s="123"/>
      <c r="G30" s="123"/>
      <c r="H30" s="123"/>
      <c r="I30" s="123"/>
      <c r="J30" s="123"/>
      <c r="L30" s="37"/>
      <c r="M30" s="123"/>
      <c r="N30" s="123"/>
      <c r="O30" s="123"/>
      <c r="Q30" s="37"/>
      <c r="R30" s="123"/>
      <c r="S30" s="123"/>
    </row>
    <row r="31" spans="1:19" s="33" customFormat="1" ht="75">
      <c r="A31" s="15" t="s">
        <v>19</v>
      </c>
      <c r="B31" s="121" t="s">
        <v>20</v>
      </c>
      <c r="C31" s="123"/>
      <c r="D31" s="123"/>
      <c r="E31" s="123"/>
      <c r="F31" s="123"/>
      <c r="G31" s="123"/>
      <c r="H31" s="123"/>
      <c r="I31" s="123"/>
      <c r="J31" s="123"/>
      <c r="L31" s="37"/>
      <c r="M31" s="123"/>
      <c r="N31" s="123"/>
      <c r="O31" s="123"/>
      <c r="Q31" s="37"/>
      <c r="R31" s="123"/>
      <c r="S31" s="123"/>
    </row>
    <row r="32" spans="1:19" s="33" customFormat="1">
      <c r="A32" s="123"/>
      <c r="B32" s="123"/>
      <c r="C32" s="123"/>
      <c r="D32" s="123"/>
      <c r="E32" s="123"/>
      <c r="F32" s="123"/>
      <c r="G32" s="123"/>
      <c r="H32" s="123"/>
      <c r="I32" s="123"/>
      <c r="J32" s="123"/>
      <c r="L32" s="37"/>
      <c r="M32" s="123"/>
      <c r="N32" s="123"/>
      <c r="O32" s="123"/>
      <c r="Q32" s="37"/>
      <c r="R32" s="123"/>
      <c r="S32" s="123"/>
    </row>
    <row r="34" spans="1:4">
      <c r="A34" s="129" t="s">
        <v>21</v>
      </c>
      <c r="B34" s="158" t="s">
        <v>16</v>
      </c>
      <c r="C34" s="158"/>
    </row>
    <row r="35" spans="1:4">
      <c r="A35" s="121"/>
      <c r="B35" s="158"/>
      <c r="C35" s="158"/>
    </row>
    <row r="36" spans="1:4">
      <c r="A36" s="158"/>
      <c r="B36" s="17"/>
      <c r="C36" s="18" t="s">
        <v>17</v>
      </c>
    </row>
    <row r="37" spans="1:4">
      <c r="A37" s="158"/>
      <c r="B37" s="17"/>
      <c r="C37" s="18" t="s">
        <v>18</v>
      </c>
    </row>
    <row r="40" spans="1:4">
      <c r="A40" s="19" t="s">
        <v>22</v>
      </c>
    </row>
    <row r="42" spans="1:4">
      <c r="A42" s="20" t="s">
        <v>12</v>
      </c>
    </row>
    <row r="43" spans="1:4" ht="60">
      <c r="A43" s="121" t="s">
        <v>23</v>
      </c>
    </row>
    <row r="45" spans="1:4">
      <c r="A45" s="164" t="s">
        <v>24</v>
      </c>
      <c r="B45" s="164"/>
      <c r="C45" s="164"/>
      <c r="D45" s="164"/>
    </row>
    <row r="46" spans="1:4">
      <c r="A46" s="121" t="s">
        <v>25</v>
      </c>
      <c r="B46" s="3" t="s">
        <v>3</v>
      </c>
      <c r="C46" s="4">
        <v>13000</v>
      </c>
      <c r="D46" s="3"/>
    </row>
    <row r="47" spans="1:4">
      <c r="A47" s="122" t="s">
        <v>26</v>
      </c>
      <c r="B47" s="6"/>
      <c r="C47" s="7">
        <v>10000</v>
      </c>
      <c r="D47" s="6"/>
    </row>
    <row r="48" spans="1:4">
      <c r="A48" s="121" t="s">
        <v>27</v>
      </c>
      <c r="B48" s="3"/>
      <c r="C48" s="4">
        <v>1500</v>
      </c>
      <c r="D48" s="3"/>
    </row>
    <row r="49" spans="1:4">
      <c r="A49" s="122" t="s">
        <v>28</v>
      </c>
      <c r="B49" s="6"/>
      <c r="C49" s="7">
        <v>5000</v>
      </c>
      <c r="D49" s="6"/>
    </row>
    <row r="50" spans="1:4">
      <c r="A50" s="158"/>
      <c r="B50" s="160"/>
      <c r="C50" s="160"/>
      <c r="D50" s="160"/>
    </row>
    <row r="51" spans="1:4">
      <c r="A51" s="158"/>
      <c r="B51" s="161"/>
      <c r="C51" s="161"/>
      <c r="D51" s="161"/>
    </row>
    <row r="52" spans="1:4">
      <c r="A52" s="122" t="s">
        <v>29</v>
      </c>
      <c r="B52" s="6" t="s">
        <v>3</v>
      </c>
      <c r="C52" s="7">
        <v>29500</v>
      </c>
      <c r="D52" s="6"/>
    </row>
    <row r="53" spans="1:4">
      <c r="A53" s="158"/>
      <c r="B53" s="124"/>
      <c r="C53" s="124"/>
      <c r="D53" s="124"/>
    </row>
    <row r="54" spans="1:4">
      <c r="A54" s="158"/>
      <c r="B54" s="124"/>
      <c r="C54" s="124"/>
      <c r="D54" s="124"/>
    </row>
    <row r="55" spans="1:4">
      <c r="A55" s="162" t="s">
        <v>30</v>
      </c>
      <c r="B55" s="162"/>
      <c r="C55" s="162"/>
      <c r="D55" s="162"/>
    </row>
    <row r="56" spans="1:4" ht="15.75" thickBot="1">
      <c r="A56" s="163"/>
      <c r="B56" s="163"/>
      <c r="C56" s="163"/>
      <c r="D56" s="163"/>
    </row>
    <row r="57" spans="1:4" ht="15.75" thickTop="1">
      <c r="A57" s="161"/>
      <c r="B57" s="161"/>
      <c r="C57" s="161"/>
      <c r="D57" s="161"/>
    </row>
    <row r="59" spans="1:4">
      <c r="A59" s="20" t="s">
        <v>15</v>
      </c>
    </row>
    <row r="60" spans="1:4" ht="45">
      <c r="A60" s="121" t="s">
        <v>31</v>
      </c>
    </row>
    <row r="62" spans="1:4">
      <c r="A62" s="20" t="s">
        <v>19</v>
      </c>
    </row>
    <row r="64" spans="1:4" ht="75">
      <c r="A64" s="121" t="s">
        <v>32</v>
      </c>
    </row>
    <row r="66" spans="1:4">
      <c r="A66" s="164" t="s">
        <v>33</v>
      </c>
      <c r="B66" s="164"/>
      <c r="C66" s="164"/>
      <c r="D66" s="164"/>
    </row>
    <row r="67" spans="1:4">
      <c r="A67" s="121" t="s">
        <v>34</v>
      </c>
      <c r="B67" s="3" t="s">
        <v>3</v>
      </c>
      <c r="C67" s="4">
        <v>65000</v>
      </c>
      <c r="D67" s="3"/>
    </row>
    <row r="68" spans="1:4">
      <c r="A68" s="122" t="s">
        <v>35</v>
      </c>
      <c r="B68" s="6"/>
      <c r="C68" s="7">
        <v>50000</v>
      </c>
      <c r="D68" s="6"/>
    </row>
    <row r="69" spans="1:4">
      <c r="A69" s="121" t="s">
        <v>36</v>
      </c>
      <c r="B69" s="3"/>
      <c r="C69" s="4">
        <v>7500</v>
      </c>
      <c r="D69" s="3"/>
    </row>
    <row r="70" spans="1:4">
      <c r="A70" s="122" t="s">
        <v>28</v>
      </c>
      <c r="B70" s="6"/>
      <c r="C70" s="7">
        <v>5000</v>
      </c>
      <c r="D70" s="6"/>
    </row>
    <row r="71" spans="1:4">
      <c r="A71" s="158"/>
      <c r="B71" s="160"/>
      <c r="C71" s="160"/>
      <c r="D71" s="160"/>
    </row>
    <row r="72" spans="1:4">
      <c r="A72" s="158"/>
      <c r="B72" s="161"/>
      <c r="C72" s="161"/>
      <c r="D72" s="161"/>
    </row>
    <row r="73" spans="1:4">
      <c r="A73" s="122" t="s">
        <v>29</v>
      </c>
      <c r="B73" s="6" t="s">
        <v>3</v>
      </c>
      <c r="C73" s="7">
        <v>127500</v>
      </c>
      <c r="D73" s="6"/>
    </row>
    <row r="74" spans="1:4">
      <c r="A74" s="158"/>
      <c r="B74" s="124"/>
      <c r="C74" s="124"/>
      <c r="D74" s="124"/>
    </row>
    <row r="75" spans="1:4">
      <c r="A75" s="158"/>
      <c r="B75" s="124"/>
      <c r="C75" s="124"/>
      <c r="D75" s="124"/>
    </row>
    <row r="76" spans="1:4">
      <c r="A76" s="162" t="s">
        <v>37</v>
      </c>
      <c r="B76" s="162"/>
      <c r="C76" s="162"/>
      <c r="D76" s="162"/>
    </row>
    <row r="77" spans="1:4" ht="15.75" thickBot="1">
      <c r="A77" s="163"/>
      <c r="B77" s="163"/>
      <c r="C77" s="163"/>
      <c r="D77" s="163"/>
    </row>
    <row r="78" spans="1:4" ht="15.75" thickTop="1">
      <c r="A78" s="161"/>
      <c r="B78" s="161"/>
      <c r="C78" s="161"/>
      <c r="D78" s="161"/>
    </row>
    <row r="80" spans="1:4">
      <c r="A80" s="20" t="s">
        <v>21</v>
      </c>
    </row>
    <row r="82" spans="1:3" ht="75">
      <c r="A82" s="121" t="s">
        <v>38</v>
      </c>
    </row>
    <row r="83" spans="1:3">
      <c r="A83" s="123" t="s">
        <v>39</v>
      </c>
    </row>
    <row r="84" spans="1:3" ht="105">
      <c r="A84" s="22" t="s">
        <v>40</v>
      </c>
      <c r="B84" s="18" t="s">
        <v>41</v>
      </c>
      <c r="C84" s="18" t="s">
        <v>42</v>
      </c>
    </row>
    <row r="85" spans="1:3" ht="75">
      <c r="A85" s="23" t="s">
        <v>0</v>
      </c>
      <c r="B85" s="18" t="s">
        <v>43</v>
      </c>
      <c r="C85" s="18"/>
    </row>
  </sheetData>
  <mergeCells count="31">
    <mergeCell ref="A74:A75"/>
    <mergeCell ref="A76:D76"/>
    <mergeCell ref="A77:D78"/>
    <mergeCell ref="A53:A54"/>
    <mergeCell ref="A55:D55"/>
    <mergeCell ref="A56:D57"/>
    <mergeCell ref="A66:D66"/>
    <mergeCell ref="A71:A72"/>
    <mergeCell ref="B71:B72"/>
    <mergeCell ref="C71:C72"/>
    <mergeCell ref="D71:D72"/>
    <mergeCell ref="B34:C34"/>
    <mergeCell ref="B35:C35"/>
    <mergeCell ref="A36:A37"/>
    <mergeCell ref="A45:D45"/>
    <mergeCell ref="A50:A51"/>
    <mergeCell ref="B50:B51"/>
    <mergeCell ref="C50:C51"/>
    <mergeCell ref="D50:D51"/>
    <mergeCell ref="A28:A29"/>
    <mergeCell ref="A3:D3"/>
    <mergeCell ref="B5:D5"/>
    <mergeCell ref="A13:A14"/>
    <mergeCell ref="B13:B14"/>
    <mergeCell ref="C13:C14"/>
    <mergeCell ref="D13:D14"/>
    <mergeCell ref="A16:A17"/>
    <mergeCell ref="A18:D18"/>
    <mergeCell ref="A19:D20"/>
    <mergeCell ref="B26:C26"/>
    <mergeCell ref="B27:C27"/>
  </mergeCells>
  <pageMargins left="0.7" right="0.7" top="0.75" bottom="0.75" header="0.3" footer="0.3"/>
  <legacyDrawing r:id="rId1"/>
  <controls>
    <control shapeId="8198" r:id="rId2" name="Control 6"/>
    <control shapeId="8197" r:id="rId3" name="Control 5"/>
    <control shapeId="8196" r:id="rId4" name="Control 4"/>
    <control shapeId="8195" r:id="rId5" name="Control 3"/>
    <control shapeId="8194" r:id="rId6" name="Control 2"/>
    <control shapeId="8193" r:id="rId7" name="Control 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Special Order</vt:lpstr>
      <vt:lpstr>Outsourcing</vt:lpstr>
      <vt:lpstr>Outsource</vt:lpstr>
      <vt:lpstr>Equipment</vt:lpstr>
      <vt:lpstr>Elim</vt:lpstr>
      <vt:lpstr>Special Order PowerPoint</vt:lpstr>
    </vt:vector>
  </TitlesOfParts>
  <Company>Valencia Community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Amy Barati</cp:lastModifiedBy>
  <dcterms:created xsi:type="dcterms:W3CDTF">2013-06-04T00:21:37Z</dcterms:created>
  <dcterms:modified xsi:type="dcterms:W3CDTF">2013-10-10T03:16:13Z</dcterms:modified>
</cp:coreProperties>
</file>